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 windowWidth="23955" windowHeight="11070"/>
  </bookViews>
  <sheets>
    <sheet name="Resistance Calculation" sheetId="1" r:id="rId1"/>
  </sheets>
  <calcPr calcId="125725"/>
</workbook>
</file>

<file path=xl/calcChain.xml><?xml version="1.0" encoding="utf-8"?>
<calcChain xmlns="http://schemas.openxmlformats.org/spreadsheetml/2006/main">
  <c r="Q53" i="1"/>
  <c r="P53"/>
  <c r="O53"/>
  <c r="N53"/>
  <c r="M53"/>
  <c r="L53"/>
  <c r="K53"/>
  <c r="J53"/>
  <c r="I53"/>
  <c r="H53"/>
  <c r="G53"/>
  <c r="F53"/>
  <c r="Q52"/>
  <c r="P52"/>
  <c r="O52"/>
  <c r="N52"/>
  <c r="M52"/>
  <c r="L52"/>
  <c r="K52"/>
  <c r="J52"/>
  <c r="I52"/>
  <c r="H52"/>
  <c r="G52"/>
  <c r="F52"/>
  <c r="Q51"/>
  <c r="P51"/>
  <c r="O51"/>
  <c r="N51"/>
  <c r="M51"/>
  <c r="L51"/>
  <c r="K51"/>
  <c r="J51"/>
  <c r="I51"/>
  <c r="H51"/>
  <c r="G51"/>
  <c r="F51"/>
  <c r="Q50"/>
  <c r="P50"/>
  <c r="O50"/>
  <c r="N50"/>
  <c r="M50"/>
  <c r="L50"/>
  <c r="K50"/>
  <c r="J50"/>
  <c r="I50"/>
  <c r="H50"/>
  <c r="G50"/>
  <c r="F50"/>
  <c r="Q49"/>
  <c r="P49"/>
  <c r="O49"/>
  <c r="N49"/>
  <c r="M49"/>
  <c r="L49"/>
  <c r="K49"/>
  <c r="J49"/>
  <c r="I49"/>
  <c r="H49"/>
  <c r="G49"/>
  <c r="F49"/>
  <c r="Q48"/>
  <c r="P48"/>
  <c r="O48"/>
  <c r="N48"/>
  <c r="M48"/>
  <c r="L48"/>
  <c r="K48"/>
  <c r="J48"/>
  <c r="I48"/>
  <c r="H48"/>
  <c r="G48"/>
  <c r="F48"/>
  <c r="Q47"/>
  <c r="P47"/>
  <c r="O47"/>
  <c r="N47"/>
  <c r="M47"/>
  <c r="L47"/>
  <c r="K47"/>
  <c r="J47"/>
  <c r="I47"/>
  <c r="H47"/>
  <c r="G47"/>
  <c r="F47"/>
  <c r="Q46"/>
  <c r="P46"/>
  <c r="O46"/>
  <c r="N46"/>
  <c r="M46"/>
  <c r="L46"/>
  <c r="K46"/>
  <c r="J46"/>
  <c r="I46"/>
  <c r="H46"/>
  <c r="G46"/>
  <c r="F46"/>
  <c r="Q45"/>
  <c r="P45"/>
  <c r="O45"/>
  <c r="N45"/>
  <c r="M45"/>
  <c r="L45"/>
  <c r="K45"/>
  <c r="J45"/>
  <c r="I45"/>
  <c r="H45"/>
  <c r="G45"/>
  <c r="F45"/>
  <c r="Q44"/>
  <c r="P44"/>
  <c r="O44"/>
  <c r="N44"/>
  <c r="M44"/>
  <c r="L44"/>
  <c r="K44"/>
  <c r="J44"/>
  <c r="I44"/>
  <c r="H44"/>
  <c r="G44"/>
  <c r="F44"/>
  <c r="Q43"/>
  <c r="P43"/>
  <c r="O43"/>
  <c r="N43"/>
  <c r="M43"/>
  <c r="L43"/>
  <c r="K43"/>
  <c r="J43"/>
  <c r="I43"/>
  <c r="H43"/>
  <c r="G43"/>
  <c r="F43"/>
  <c r="Q42"/>
  <c r="P42"/>
  <c r="O42"/>
  <c r="N42"/>
  <c r="M42"/>
  <c r="L42"/>
  <c r="K42"/>
  <c r="J42"/>
  <c r="I42"/>
  <c r="H42"/>
  <c r="G42"/>
  <c r="F42"/>
  <c r="Q41"/>
  <c r="P41"/>
  <c r="O41"/>
  <c r="N41"/>
  <c r="M41"/>
  <c r="L41"/>
  <c r="K41"/>
  <c r="J41"/>
  <c r="I41"/>
  <c r="H41"/>
  <c r="G41"/>
  <c r="F41"/>
  <c r="Q40"/>
  <c r="P40"/>
  <c r="O40"/>
  <c r="N40"/>
  <c r="M40"/>
  <c r="L40"/>
  <c r="K40"/>
  <c r="J40"/>
  <c r="I40"/>
  <c r="H40"/>
  <c r="G40"/>
  <c r="F40"/>
  <c r="Q39"/>
  <c r="P39"/>
  <c r="O39"/>
  <c r="N39"/>
  <c r="M39"/>
  <c r="L39"/>
  <c r="K39"/>
  <c r="J39"/>
  <c r="I39"/>
  <c r="H39"/>
  <c r="G39"/>
  <c r="F39"/>
  <c r="Q38"/>
  <c r="P38"/>
  <c r="O38"/>
  <c r="N38"/>
  <c r="M38"/>
  <c r="L38"/>
  <c r="K38"/>
  <c r="J38"/>
  <c r="I38"/>
  <c r="H38"/>
  <c r="G38"/>
  <c r="F38"/>
  <c r="Q37"/>
  <c r="P37"/>
  <c r="O37"/>
  <c r="N37"/>
  <c r="M37"/>
  <c r="L37"/>
  <c r="K37"/>
  <c r="J37"/>
  <c r="I37"/>
  <c r="H37"/>
  <c r="G37"/>
  <c r="F37"/>
  <c r="Q36"/>
  <c r="P36"/>
  <c r="O36"/>
  <c r="N36"/>
  <c r="M36"/>
  <c r="L36"/>
  <c r="K36"/>
  <c r="J36"/>
  <c r="I36"/>
  <c r="H36"/>
  <c r="G36"/>
  <c r="F36"/>
  <c r="Q35"/>
  <c r="P35"/>
  <c r="O35"/>
  <c r="N35"/>
  <c r="M35"/>
  <c r="L35"/>
  <c r="K35"/>
  <c r="J35"/>
  <c r="I35"/>
  <c r="H35"/>
  <c r="G35"/>
  <c r="F35"/>
  <c r="Q34"/>
  <c r="P34"/>
  <c r="O34"/>
  <c r="N34"/>
  <c r="M34"/>
  <c r="L34"/>
  <c r="K34"/>
  <c r="J34"/>
  <c r="I34"/>
  <c r="H34"/>
  <c r="G34"/>
  <c r="F34"/>
  <c r="Q33"/>
  <c r="P33"/>
  <c r="O33"/>
  <c r="N33"/>
  <c r="M33"/>
  <c r="L33"/>
  <c r="K33"/>
  <c r="J33"/>
  <c r="I33"/>
  <c r="H33"/>
  <c r="G33"/>
  <c r="F33"/>
  <c r="Q32"/>
  <c r="P32"/>
  <c r="O32"/>
  <c r="N32"/>
  <c r="M32"/>
  <c r="L32"/>
  <c r="K32"/>
  <c r="J32"/>
  <c r="I32"/>
  <c r="H32"/>
  <c r="G32"/>
  <c r="F32"/>
  <c r="Q31"/>
  <c r="P31"/>
  <c r="O31"/>
  <c r="N31"/>
  <c r="M31"/>
  <c r="L31"/>
  <c r="K31"/>
  <c r="J31"/>
  <c r="I31"/>
  <c r="H31"/>
  <c r="G31"/>
  <c r="F31"/>
  <c r="Q30"/>
  <c r="P30"/>
  <c r="O30"/>
  <c r="N30"/>
  <c r="M30"/>
  <c r="L30"/>
  <c r="K30"/>
  <c r="J30"/>
  <c r="I30"/>
  <c r="H30"/>
  <c r="G30"/>
  <c r="F30"/>
  <c r="D53"/>
  <c r="B53"/>
  <c r="D52"/>
  <c r="B52"/>
  <c r="D51"/>
  <c r="B51"/>
  <c r="D50"/>
  <c r="B50"/>
  <c r="D49"/>
  <c r="B49"/>
  <c r="D48"/>
  <c r="B48"/>
  <c r="D47"/>
  <c r="B47"/>
  <c r="D46"/>
  <c r="B46"/>
  <c r="D45"/>
  <c r="B45"/>
  <c r="D44"/>
  <c r="B44"/>
  <c r="D43"/>
  <c r="B43"/>
  <c r="D42"/>
  <c r="B42"/>
  <c r="D41"/>
  <c r="B41"/>
  <c r="D40"/>
  <c r="B40"/>
  <c r="D39"/>
  <c r="B39"/>
  <c r="D38"/>
  <c r="B38"/>
  <c r="D37"/>
  <c r="B37"/>
  <c r="D36"/>
  <c r="B36"/>
  <c r="D35"/>
  <c r="B35"/>
  <c r="D34"/>
  <c r="B34"/>
  <c r="D33"/>
  <c r="B33"/>
  <c r="D32"/>
  <c r="B32"/>
  <c r="D31"/>
  <c r="B31"/>
  <c r="D30"/>
  <c r="B30"/>
  <c r="I25"/>
  <c r="H25"/>
  <c r="D25"/>
  <c r="B25"/>
  <c r="Q24"/>
  <c r="G24"/>
  <c r="F24"/>
  <c r="D24"/>
  <c r="B24"/>
  <c r="D23"/>
  <c r="J23" s="1"/>
  <c r="B23"/>
  <c r="N5"/>
  <c r="K5"/>
  <c r="J5"/>
  <c r="H5"/>
  <c r="G5"/>
  <c r="D5"/>
  <c r="B5"/>
  <c r="P5" s="1"/>
  <c r="B7"/>
  <c r="B6"/>
  <c r="B4"/>
  <c r="P4" s="1"/>
  <c r="D7"/>
  <c r="I7" s="1"/>
  <c r="D6"/>
  <c r="H6" s="1"/>
  <c r="D4"/>
  <c r="D9"/>
  <c r="B16"/>
  <c r="B12"/>
  <c r="B9"/>
  <c r="D12"/>
  <c r="D16"/>
  <c r="D17"/>
  <c r="B17"/>
  <c r="D14"/>
  <c r="B14"/>
  <c r="D13"/>
  <c r="B13"/>
  <c r="D10"/>
  <c r="B10"/>
  <c r="D27"/>
  <c r="B27"/>
  <c r="D21"/>
  <c r="B21"/>
  <c r="D18"/>
  <c r="B18"/>
  <c r="D15"/>
  <c r="B15"/>
  <c r="D11"/>
  <c r="B11"/>
  <c r="D8"/>
  <c r="B8"/>
  <c r="D19"/>
  <c r="B19"/>
  <c r="D26"/>
  <c r="D22"/>
  <c r="D20"/>
  <c r="B26"/>
  <c r="B22"/>
  <c r="B20"/>
  <c r="O7" l="1"/>
  <c r="O6"/>
  <c r="N6"/>
  <c r="P7"/>
  <c r="M23"/>
  <c r="P6"/>
  <c r="L6"/>
  <c r="K6"/>
  <c r="I4"/>
  <c r="O4"/>
  <c r="F25"/>
  <c r="K7"/>
  <c r="J4"/>
  <c r="H4"/>
  <c r="H7"/>
  <c r="G6"/>
  <c r="F4"/>
  <c r="F6"/>
  <c r="F7"/>
  <c r="F5"/>
  <c r="O23"/>
  <c r="N4"/>
  <c r="M6"/>
  <c r="L4"/>
  <c r="L7"/>
  <c r="K4"/>
  <c r="J6"/>
  <c r="I6"/>
  <c r="G7"/>
  <c r="Q4"/>
  <c r="Q6"/>
  <c r="Q7"/>
  <c r="N23"/>
  <c r="N7"/>
  <c r="M4"/>
  <c r="M7"/>
  <c r="J7"/>
  <c r="G4"/>
  <c r="Q25"/>
  <c r="P25"/>
  <c r="O25"/>
  <c r="N25"/>
  <c r="M25"/>
  <c r="L25"/>
  <c r="K25"/>
  <c r="J25"/>
  <c r="G25"/>
  <c r="H24"/>
  <c r="N24"/>
  <c r="M24"/>
  <c r="P24"/>
  <c r="L24"/>
  <c r="O24"/>
  <c r="K24"/>
  <c r="J24"/>
  <c r="I24"/>
  <c r="F16"/>
  <c r="F23"/>
  <c r="Q23"/>
  <c r="P23"/>
  <c r="L23"/>
  <c r="K23"/>
  <c r="I23"/>
  <c r="H23"/>
  <c r="G23"/>
  <c r="Q5"/>
  <c r="O5"/>
  <c r="M5"/>
  <c r="L5"/>
  <c r="I5"/>
  <c r="G9"/>
  <c r="P17"/>
  <c r="Q15"/>
  <c r="Q11"/>
  <c r="L17"/>
  <c r="F14"/>
  <c r="Q16"/>
  <c r="Q12"/>
  <c r="G13"/>
  <c r="F15"/>
  <c r="F8"/>
  <c r="Q14"/>
  <c r="J17"/>
  <c r="G14"/>
  <c r="G10"/>
  <c r="K8"/>
  <c r="I8"/>
  <c r="G11"/>
  <c r="K17"/>
  <c r="J8"/>
  <c r="H8"/>
  <c r="P11"/>
  <c r="P14"/>
  <c r="G8"/>
  <c r="O11"/>
  <c r="N11"/>
  <c r="G15"/>
  <c r="M17"/>
  <c r="I17"/>
  <c r="F11"/>
  <c r="O14"/>
  <c r="H17"/>
  <c r="Q10"/>
  <c r="N14"/>
  <c r="F12"/>
  <c r="F13"/>
  <c r="G17"/>
  <c r="F10"/>
  <c r="M14"/>
  <c r="F17"/>
  <c r="G16"/>
  <c r="L14"/>
  <c r="P10"/>
  <c r="L8"/>
  <c r="G12"/>
  <c r="J14"/>
  <c r="P12"/>
  <c r="P15"/>
  <c r="P16"/>
  <c r="Q13"/>
  <c r="O10"/>
  <c r="O12"/>
  <c r="O13"/>
  <c r="O15"/>
  <c r="O16"/>
  <c r="N15"/>
  <c r="N16"/>
  <c r="N10"/>
  <c r="M10"/>
  <c r="M11"/>
  <c r="M12"/>
  <c r="M13"/>
  <c r="M15"/>
  <c r="M16"/>
  <c r="L16"/>
  <c r="F18"/>
  <c r="N12"/>
  <c r="L10"/>
  <c r="L11"/>
  <c r="L12"/>
  <c r="L13"/>
  <c r="L15"/>
  <c r="Q8"/>
  <c r="Q17"/>
  <c r="K10"/>
  <c r="K11"/>
  <c r="K12"/>
  <c r="K13"/>
  <c r="K14"/>
  <c r="K15"/>
  <c r="K16"/>
  <c r="J10"/>
  <c r="J12"/>
  <c r="J13"/>
  <c r="J15"/>
  <c r="J16"/>
  <c r="P13"/>
  <c r="N13"/>
  <c r="O8"/>
  <c r="O17"/>
  <c r="I10"/>
  <c r="I11"/>
  <c r="I12"/>
  <c r="I13"/>
  <c r="I14"/>
  <c r="I15"/>
  <c r="I16"/>
  <c r="N8"/>
  <c r="N17"/>
  <c r="H10"/>
  <c r="H11"/>
  <c r="H12"/>
  <c r="H13"/>
  <c r="H14"/>
  <c r="H15"/>
  <c r="H16"/>
  <c r="P8"/>
  <c r="J11"/>
  <c r="M8"/>
  <c r="P9"/>
  <c r="O9"/>
  <c r="N9"/>
  <c r="M9"/>
  <c r="K9"/>
  <c r="L9"/>
  <c r="J9"/>
  <c r="F9"/>
  <c r="I9"/>
  <c r="Q9"/>
  <c r="H9"/>
  <c r="G18"/>
  <c r="Q18"/>
  <c r="P18"/>
  <c r="O18"/>
  <c r="N18"/>
  <c r="M18"/>
  <c r="L18"/>
  <c r="K18"/>
  <c r="J18"/>
  <c r="I18"/>
  <c r="H18"/>
  <c r="I26"/>
  <c r="Q21"/>
  <c r="L27"/>
  <c r="Q19"/>
  <c r="G19"/>
  <c r="I27"/>
  <c r="L26"/>
  <c r="Q22"/>
  <c r="H27"/>
  <c r="H26"/>
  <c r="G26"/>
  <c r="I22"/>
  <c r="J22"/>
  <c r="I21"/>
  <c r="O27"/>
  <c r="H20"/>
  <c r="L19"/>
  <c r="M27"/>
  <c r="H19"/>
  <c r="Q27"/>
  <c r="O26"/>
  <c r="G27"/>
  <c r="M26"/>
  <c r="Q26"/>
  <c r="H22"/>
  <c r="H21"/>
  <c r="G20"/>
  <c r="G22"/>
  <c r="F20"/>
  <c r="F21"/>
  <c r="F22"/>
  <c r="F26"/>
  <c r="F27"/>
  <c r="Q20"/>
  <c r="P19"/>
  <c r="P20"/>
  <c r="P21"/>
  <c r="P22"/>
  <c r="P26"/>
  <c r="P27"/>
  <c r="O21"/>
  <c r="N19"/>
  <c r="O20"/>
  <c r="O22"/>
  <c r="M19"/>
  <c r="N20"/>
  <c r="N21"/>
  <c r="N22"/>
  <c r="N26"/>
  <c r="N27"/>
  <c r="M21"/>
  <c r="M20"/>
  <c r="I20"/>
  <c r="M22"/>
  <c r="K19"/>
  <c r="L20"/>
  <c r="L21"/>
  <c r="L22"/>
  <c r="J19"/>
  <c r="K20"/>
  <c r="K21"/>
  <c r="K22"/>
  <c r="K26"/>
  <c r="K27"/>
  <c r="I19"/>
  <c r="J20"/>
  <c r="J21"/>
  <c r="J26"/>
  <c r="J27"/>
  <c r="F19"/>
  <c r="G21"/>
  <c r="O19"/>
</calcChain>
</file>

<file path=xl/comments1.xml><?xml version="1.0" encoding="utf-8"?>
<comments xmlns="http://schemas.openxmlformats.org/spreadsheetml/2006/main">
  <authors>
    <author>James A Bacher</author>
  </authors>
  <commentList>
    <comment ref="B1" authorId="0">
      <text>
        <r>
          <rPr>
            <b/>
            <sz val="9"/>
            <color indexed="81"/>
            <rFont val="Tahoma"/>
            <family val="2"/>
          </rPr>
          <t>James A Bacher:</t>
        </r>
        <r>
          <rPr>
            <sz val="9"/>
            <color indexed="81"/>
            <rFont val="Tahoma"/>
            <family val="2"/>
          </rPr>
          <t xml:space="preserve">
Convert feet to CM</t>
        </r>
      </text>
    </comment>
    <comment ref="D1" authorId="0">
      <text>
        <r>
          <rPr>
            <b/>
            <sz val="9"/>
            <color indexed="81"/>
            <rFont val="Tahoma"/>
            <family val="2"/>
          </rPr>
          <t>James A Bacher:</t>
        </r>
        <r>
          <rPr>
            <sz val="9"/>
            <color indexed="81"/>
            <rFont val="Tahoma"/>
            <family val="2"/>
          </rPr>
          <t xml:space="preserve">
Resistance is based on Radius not Diameter, so convert diameter in inches to radius in CM
</t>
        </r>
      </text>
    </comment>
    <comment ref="M61" authorId="0">
      <text>
        <r>
          <rPr>
            <b/>
            <sz val="9"/>
            <color indexed="81"/>
            <rFont val="Tahoma"/>
            <family val="2"/>
          </rPr>
          <t>James A Bacher:</t>
        </r>
        <r>
          <rPr>
            <sz val="9"/>
            <color indexed="81"/>
            <rFont val="Tahoma"/>
            <family val="2"/>
          </rPr>
          <t xml:space="preserve">
From AEMC Instruments
</t>
        </r>
      </text>
    </comment>
  </commentList>
</comments>
</file>

<file path=xl/sharedStrings.xml><?xml version="1.0" encoding="utf-8"?>
<sst xmlns="http://schemas.openxmlformats.org/spreadsheetml/2006/main" count="14" uniqueCount="14">
  <si>
    <t>https://www.esgroundingsolutions.com/what-is-the-mathmatical-formula-for-calculating-the-resistance-to-ground-of-parrallel-electrodes/</t>
  </si>
  <si>
    <t xml:space="preserve">http://urgentcomm.com/techspeak/radio_wellgrounded_principles </t>
  </si>
  <si>
    <t>Understanding-Earth-Ground-Resistance-by-AEMC.pdf</t>
  </si>
  <si>
    <t>http://www.rainbirdservices.com/wp-content/uploads/2018/10/Understanding-Earth-Ground-Resistance-by-AEMC.pdf</t>
  </si>
  <si>
    <t>Resisance of Soil per CM</t>
  </si>
  <si>
    <t>Military Method</t>
  </si>
  <si>
    <t>Professor version</t>
  </si>
  <si>
    <t>Erico part number</t>
  </si>
  <si>
    <t xml:space="preserve">Per the website below this is the USA Military Formula: </t>
  </si>
  <si>
    <t>Ground rod resistance calculation based on ground rod and soil resistance. No warranty or guaranties. Use at your own risk. No rights reserved or copyrights protection requested.   Jim Bacher, WB8VSU, JBRC Consulting LLC</t>
  </si>
  <si>
    <t>Rod Diameter CM</t>
  </si>
  <si>
    <t>Rod Diameter Inches</t>
  </si>
  <si>
    <t>Rod Length CM</t>
  </si>
  <si>
    <t>Rod Length Feet</t>
  </si>
</sst>
</file>

<file path=xl/styles.xml><?xml version="1.0" encoding="utf-8"?>
<styleSheet xmlns="http://schemas.openxmlformats.org/spreadsheetml/2006/main">
  <numFmts count="1">
    <numFmt numFmtId="164" formatCode="0.0"/>
  </numFmts>
  <fonts count="7">
    <font>
      <sz val="11"/>
      <color theme="1"/>
      <name val="Calibri"/>
      <family val="2"/>
      <scheme val="minor"/>
    </font>
    <font>
      <b/>
      <sz val="11"/>
      <color theme="1"/>
      <name val="Calibri"/>
      <family val="2"/>
      <scheme val="minor"/>
    </font>
    <font>
      <sz val="11"/>
      <color rgb="FF7C7C7C"/>
      <name val="Open Sans"/>
    </font>
    <font>
      <u/>
      <sz val="11"/>
      <color theme="10"/>
      <name val="Calibri"/>
      <family val="2"/>
    </font>
    <font>
      <sz val="14"/>
      <color rgb="FF000000"/>
      <name val="Verdana"/>
      <family val="2"/>
    </font>
    <font>
      <sz val="9"/>
      <color indexed="81"/>
      <name val="Tahoma"/>
      <family val="2"/>
    </font>
    <font>
      <b/>
      <sz val="9"/>
      <color indexed="81"/>
      <name val="Tahoma"/>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49" fontId="2" fillId="0" borderId="0" xfId="0" applyNumberFormat="1" applyFont="1" applyAlignment="1">
      <alignment horizontal="left" wrapText="1" indent="1"/>
    </xf>
    <xf numFmtId="49" fontId="3" fillId="0" borderId="0" xfId="1" applyNumberFormat="1" applyAlignment="1" applyProtection="1"/>
    <xf numFmtId="0" fontId="1" fillId="0" borderId="0" xfId="0" applyFont="1" applyAlignment="1">
      <alignment horizontal="center" vertical="center" wrapText="1"/>
    </xf>
    <xf numFmtId="0" fontId="4" fillId="0" borderId="0" xfId="0" applyFont="1" applyAlignment="1">
      <alignment horizontal="left" readingOrder="1"/>
    </xf>
    <xf numFmtId="0" fontId="3" fillId="0" borderId="0" xfId="1" applyAlignment="1" applyProtection="1">
      <alignment horizontal="left" readingOrder="1"/>
    </xf>
    <xf numFmtId="2" fontId="0" fillId="0" borderId="0" xfId="0" applyNumberFormat="1"/>
    <xf numFmtId="0" fontId="0" fillId="0" borderId="0" xfId="0" applyFont="1" applyAlignment="1">
      <alignment horizontal="right" vertical="center" wrapText="1"/>
    </xf>
    <xf numFmtId="164" fontId="0" fillId="0" borderId="0" xfId="0" applyNumberFormat="1"/>
    <xf numFmtId="4" fontId="0" fillId="0" borderId="0" xfId="0" applyNumberFormat="1"/>
    <xf numFmtId="0" fontId="1" fillId="0" borderId="0" xfId="0" applyFont="1" applyAlignment="1">
      <alignment horizontal="right" vertical="center" wrapText="1"/>
    </xf>
    <xf numFmtId="49" fontId="1"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wrapText="1"/>
    </xf>
    <xf numFmtId="0" fontId="0" fillId="0" borderId="0" xfId="0" applyAlignment="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59</xdr:row>
      <xdr:rowOff>95250</xdr:rowOff>
    </xdr:from>
    <xdr:to>
      <xdr:col>8</xdr:col>
      <xdr:colOff>152400</xdr:colOff>
      <xdr:row>68</xdr:row>
      <xdr:rowOff>114301</xdr:rowOff>
    </xdr:to>
    <xdr:pic>
      <xdr:nvPicPr>
        <xdr:cNvPr id="2" name="Picture 1" descr="http://urgentcomm.com/mag/equation1.jpg"/>
        <xdr:cNvPicPr>
          <a:picLocks noChangeAspect="1" noChangeArrowheads="1"/>
        </xdr:cNvPicPr>
      </xdr:nvPicPr>
      <xdr:blipFill>
        <a:blip xmlns:r="http://schemas.openxmlformats.org/officeDocument/2006/relationships" r:embed="rId1" cstate="print"/>
        <a:srcRect/>
        <a:stretch>
          <a:fillRect/>
        </a:stretch>
      </xdr:blipFill>
      <xdr:spPr bwMode="auto">
        <a:xfrm>
          <a:off x="6496050" y="2571750"/>
          <a:ext cx="4381500" cy="1733551"/>
        </a:xfrm>
        <a:prstGeom prst="rect">
          <a:avLst/>
        </a:prstGeom>
        <a:noFill/>
      </xdr:spPr>
    </xdr:pic>
    <xdr:clientData/>
  </xdr:twoCellAnchor>
  <xdr:twoCellAnchor editAs="oneCell">
    <xdr:from>
      <xdr:col>11</xdr:col>
      <xdr:colOff>0</xdr:colOff>
      <xdr:row>61</xdr:row>
      <xdr:rowOff>0</xdr:rowOff>
    </xdr:from>
    <xdr:to>
      <xdr:col>22</xdr:col>
      <xdr:colOff>0</xdr:colOff>
      <xdr:row>77</xdr:row>
      <xdr:rowOff>142875</xdr:rowOff>
    </xdr:to>
    <xdr:pic>
      <xdr:nvPicPr>
        <xdr:cNvPr id="1025"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8372475" y="5372100"/>
          <a:ext cx="7343775" cy="35433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rgentcomm.com/techspeak/radio_wellgrounded_principles" TargetMode="External"/><Relationship Id="rId1" Type="http://schemas.openxmlformats.org/officeDocument/2006/relationships/hyperlink" Target="https://www.esgroundingsolutions.com/what-is-the-mathmatical-formula-for-calculating-the-resistance-to-ground-of-parrallel-electrod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R81"/>
  <sheetViews>
    <sheetView tabSelected="1" workbookViewId="0">
      <selection activeCell="E1" sqref="E1"/>
    </sheetView>
  </sheetViews>
  <sheetFormatPr defaultRowHeight="15"/>
  <cols>
    <col min="1" max="1" width="14.7109375" customWidth="1"/>
    <col min="6" max="6" width="11.7109375" customWidth="1"/>
    <col min="7" max="7" width="12" customWidth="1"/>
    <col min="8" max="8" width="12.28515625" customWidth="1"/>
    <col min="9" max="9" width="11.42578125" customWidth="1"/>
    <col min="10" max="11" width="12.5703125" customWidth="1"/>
    <col min="12" max="12" width="11" customWidth="1"/>
    <col min="13" max="13" width="12" customWidth="1"/>
    <col min="14" max="14" width="10.85546875" customWidth="1"/>
    <col min="15" max="16" width="10.7109375" customWidth="1"/>
  </cols>
  <sheetData>
    <row r="1" spans="1:17" s="3" customFormat="1" ht="45">
      <c r="B1" s="3" t="s">
        <v>12</v>
      </c>
      <c r="C1" s="3" t="s">
        <v>13</v>
      </c>
      <c r="D1" s="3" t="s">
        <v>10</v>
      </c>
      <c r="E1" s="3" t="s">
        <v>11</v>
      </c>
      <c r="F1" s="11" t="s">
        <v>4</v>
      </c>
      <c r="G1" s="12"/>
      <c r="H1" s="12"/>
      <c r="I1" s="12"/>
      <c r="J1" s="12"/>
      <c r="K1" s="12"/>
      <c r="L1" s="12"/>
      <c r="M1" s="12"/>
      <c r="N1" s="12"/>
      <c r="O1" s="12"/>
      <c r="P1" s="12"/>
      <c r="Q1" s="12"/>
    </row>
    <row r="2" spans="1:17" s="3" customFormat="1" ht="30">
      <c r="A2" s="3" t="s">
        <v>7</v>
      </c>
      <c r="F2" s="3">
        <v>100</v>
      </c>
      <c r="G2" s="3">
        <v>200</v>
      </c>
      <c r="H2" s="3">
        <v>500</v>
      </c>
      <c r="I2" s="3">
        <v>1000</v>
      </c>
      <c r="J2" s="3">
        <v>2000</v>
      </c>
      <c r="K2" s="3">
        <v>2500</v>
      </c>
      <c r="L2" s="3">
        <v>5000</v>
      </c>
      <c r="M2" s="3">
        <v>10000</v>
      </c>
      <c r="N2" s="3">
        <v>20000</v>
      </c>
      <c r="O2" s="3">
        <v>50000</v>
      </c>
      <c r="P2" s="3">
        <v>100000</v>
      </c>
      <c r="Q2" s="3">
        <v>1000000</v>
      </c>
    </row>
    <row r="3" spans="1:17" s="3" customFormat="1" ht="30">
      <c r="A3" s="3" t="s">
        <v>6</v>
      </c>
    </row>
    <row r="4" spans="1:17" s="3" customFormat="1">
      <c r="A4" s="3">
        <v>611330</v>
      </c>
      <c r="B4" s="8">
        <f t="shared" ref="B4:B7" si="0">C4*30.48</f>
        <v>91.44</v>
      </c>
      <c r="C4" s="10">
        <v>3</v>
      </c>
      <c r="D4" s="6">
        <f t="shared" ref="D4:D7" si="1">(E4*2.54)/2</f>
        <v>0.63500000000000001</v>
      </c>
      <c r="E4" s="7">
        <v>0.5</v>
      </c>
      <c r="F4" s="9">
        <f t="shared" ref="F4:Q7" si="2">(F$2/(2*PI()*$B4))*(LN(((4*$B4)/$D4)-1))</f>
        <v>1.1060032832764075</v>
      </c>
      <c r="G4" s="9">
        <f t="shared" si="2"/>
        <v>2.212006566552815</v>
      </c>
      <c r="H4" s="9">
        <f t="shared" si="2"/>
        <v>5.530016416382038</v>
      </c>
      <c r="I4" s="9">
        <f t="shared" si="2"/>
        <v>11.060032832764076</v>
      </c>
      <c r="J4" s="9">
        <f t="shared" si="2"/>
        <v>22.120065665528152</v>
      </c>
      <c r="K4" s="9">
        <f t="shared" si="2"/>
        <v>27.650082081910185</v>
      </c>
      <c r="L4" s="9">
        <f t="shared" si="2"/>
        <v>55.300164163820369</v>
      </c>
      <c r="M4" s="9">
        <f t="shared" si="2"/>
        <v>110.60032832764074</v>
      </c>
      <c r="N4" s="9">
        <f t="shared" si="2"/>
        <v>221.20065665528148</v>
      </c>
      <c r="O4" s="9">
        <f t="shared" si="2"/>
        <v>553.00164163820375</v>
      </c>
      <c r="P4" s="9">
        <f t="shared" si="2"/>
        <v>1106.0032832764075</v>
      </c>
      <c r="Q4" s="9">
        <f t="shared" si="2"/>
        <v>11060.032832764075</v>
      </c>
    </row>
    <row r="5" spans="1:17" s="3" customFormat="1">
      <c r="A5" s="3">
        <v>6113300</v>
      </c>
      <c r="B5" s="8">
        <f t="shared" si="0"/>
        <v>100.58399999999999</v>
      </c>
      <c r="C5" s="10">
        <v>3.3</v>
      </c>
      <c r="D5" s="6">
        <f t="shared" si="1"/>
        <v>0.63500000000000001</v>
      </c>
      <c r="E5" s="7">
        <v>0.5</v>
      </c>
      <c r="F5" s="9">
        <f t="shared" si="2"/>
        <v>1.0205635581391552</v>
      </c>
      <c r="G5" s="9">
        <f t="shared" si="2"/>
        <v>2.0411271162783104</v>
      </c>
      <c r="H5" s="9">
        <f t="shared" si="2"/>
        <v>5.1028177906957755</v>
      </c>
      <c r="I5" s="9">
        <f t="shared" si="2"/>
        <v>10.205635581391551</v>
      </c>
      <c r="J5" s="9">
        <f t="shared" si="2"/>
        <v>20.411271162783102</v>
      </c>
      <c r="K5" s="9">
        <f t="shared" si="2"/>
        <v>25.514088953478879</v>
      </c>
      <c r="L5" s="9">
        <f t="shared" si="2"/>
        <v>51.028177906957758</v>
      </c>
      <c r="M5" s="9">
        <f t="shared" si="2"/>
        <v>102.05635581391552</v>
      </c>
      <c r="N5" s="9">
        <f t="shared" si="2"/>
        <v>204.11271162783103</v>
      </c>
      <c r="O5" s="9">
        <f t="shared" si="2"/>
        <v>510.28177906957751</v>
      </c>
      <c r="P5" s="9">
        <f t="shared" si="2"/>
        <v>1020.563558139155</v>
      </c>
      <c r="Q5" s="9">
        <f t="shared" si="2"/>
        <v>10205.635581391552</v>
      </c>
    </row>
    <row r="6" spans="1:17" s="3" customFormat="1">
      <c r="A6" s="3">
        <v>615830</v>
      </c>
      <c r="B6" s="8">
        <f t="shared" si="0"/>
        <v>91.44</v>
      </c>
      <c r="C6" s="10">
        <v>3</v>
      </c>
      <c r="D6" s="6">
        <f t="shared" si="1"/>
        <v>0.86487000000000003</v>
      </c>
      <c r="E6" s="7">
        <v>0.68100000000000005</v>
      </c>
      <c r="F6" s="9">
        <f t="shared" si="2"/>
        <v>1.0521189664356891</v>
      </c>
      <c r="G6" s="9">
        <f t="shared" si="2"/>
        <v>2.1042379328713783</v>
      </c>
      <c r="H6" s="9">
        <f t="shared" si="2"/>
        <v>5.2605948321784455</v>
      </c>
      <c r="I6" s="9">
        <f t="shared" si="2"/>
        <v>10.521189664356891</v>
      </c>
      <c r="J6" s="9">
        <f t="shared" si="2"/>
        <v>21.042379328713782</v>
      </c>
      <c r="K6" s="9">
        <f t="shared" si="2"/>
        <v>26.302974160892223</v>
      </c>
      <c r="L6" s="9">
        <f t="shared" si="2"/>
        <v>52.605948321784446</v>
      </c>
      <c r="M6" s="9">
        <f t="shared" si="2"/>
        <v>105.21189664356889</v>
      </c>
      <c r="N6" s="9">
        <f t="shared" si="2"/>
        <v>210.42379328713778</v>
      </c>
      <c r="O6" s="9">
        <f t="shared" si="2"/>
        <v>526.05948321784456</v>
      </c>
      <c r="P6" s="9">
        <f t="shared" si="2"/>
        <v>1052.1189664356891</v>
      </c>
      <c r="Q6" s="9">
        <f t="shared" si="2"/>
        <v>10521.189664356891</v>
      </c>
    </row>
    <row r="7" spans="1:17" s="3" customFormat="1">
      <c r="A7" s="3">
        <v>6158300</v>
      </c>
      <c r="B7" s="8">
        <f t="shared" si="0"/>
        <v>100.58399999999999</v>
      </c>
      <c r="C7" s="10">
        <v>3.3</v>
      </c>
      <c r="D7" s="6">
        <f t="shared" si="1"/>
        <v>0.86487000000000003</v>
      </c>
      <c r="E7" s="7">
        <v>0.68100000000000005</v>
      </c>
      <c r="F7" s="9">
        <f t="shared" si="2"/>
        <v>0.97158689138555265</v>
      </c>
      <c r="G7" s="9">
        <f t="shared" si="2"/>
        <v>1.9431737827711053</v>
      </c>
      <c r="H7" s="9">
        <f t="shared" si="2"/>
        <v>4.8579344569277634</v>
      </c>
      <c r="I7" s="9">
        <f t="shared" si="2"/>
        <v>9.7158689138555268</v>
      </c>
      <c r="J7" s="9">
        <f t="shared" si="2"/>
        <v>19.431737827711054</v>
      </c>
      <c r="K7" s="9">
        <f t="shared" si="2"/>
        <v>24.289672284638819</v>
      </c>
      <c r="L7" s="9">
        <f t="shared" si="2"/>
        <v>48.579344569277637</v>
      </c>
      <c r="M7" s="9">
        <f t="shared" si="2"/>
        <v>97.158689138555275</v>
      </c>
      <c r="N7" s="9">
        <f t="shared" si="2"/>
        <v>194.31737827711055</v>
      </c>
      <c r="O7" s="9">
        <f t="shared" si="2"/>
        <v>485.79344569277629</v>
      </c>
      <c r="P7" s="9">
        <f t="shared" si="2"/>
        <v>971.58689138555258</v>
      </c>
      <c r="Q7" s="9">
        <f t="shared" si="2"/>
        <v>9715.8689138555274</v>
      </c>
    </row>
    <row r="8" spans="1:17" s="3" customFormat="1">
      <c r="A8" s="3">
        <v>61380</v>
      </c>
      <c r="B8" s="8">
        <f t="shared" ref="B8:B18" si="3">C8*30.48</f>
        <v>121.92</v>
      </c>
      <c r="C8">
        <v>4</v>
      </c>
      <c r="D8" s="6">
        <f t="shared" ref="D8:D18" si="4">(E8*2.54)/2</f>
        <v>0.45466000000000001</v>
      </c>
      <c r="E8" s="7">
        <v>0.35799999999999998</v>
      </c>
      <c r="F8" s="9">
        <f t="shared" ref="F8:Q27" si="5">(F$2/(2*PI()*$B8))*(LN(((4*$B8)/$D8)-1))</f>
        <v>0.91077200976008132</v>
      </c>
      <c r="G8" s="9">
        <f t="shared" si="5"/>
        <v>1.8215440195201626</v>
      </c>
      <c r="H8" s="9">
        <f t="shared" si="5"/>
        <v>4.5538600488004066</v>
      </c>
      <c r="I8" s="9">
        <f t="shared" si="5"/>
        <v>9.1077200976008132</v>
      </c>
      <c r="J8" s="9">
        <f t="shared" si="5"/>
        <v>18.215440195201626</v>
      </c>
      <c r="K8" s="9">
        <f t="shared" si="5"/>
        <v>22.769300244002032</v>
      </c>
      <c r="L8" s="9">
        <f t="shared" si="5"/>
        <v>45.538600488004064</v>
      </c>
      <c r="M8" s="9">
        <f t="shared" si="5"/>
        <v>91.077200976008129</v>
      </c>
      <c r="N8" s="9">
        <f t="shared" si="5"/>
        <v>182.15440195201626</v>
      </c>
      <c r="O8" s="9">
        <f t="shared" si="5"/>
        <v>455.38600488004073</v>
      </c>
      <c r="P8" s="9">
        <f t="shared" si="5"/>
        <v>910.77200976008146</v>
      </c>
      <c r="Q8" s="9">
        <f t="shared" si="5"/>
        <v>9107.7200976008135</v>
      </c>
    </row>
    <row r="9" spans="1:17" s="3" customFormat="1">
      <c r="A9" s="3">
        <v>611350</v>
      </c>
      <c r="B9" s="8">
        <f t="shared" si="3"/>
        <v>121.92</v>
      </c>
      <c r="C9">
        <v>4</v>
      </c>
      <c r="D9" s="6">
        <f t="shared" si="4"/>
        <v>0.63500000000000001</v>
      </c>
      <c r="E9" s="7">
        <v>0.5</v>
      </c>
      <c r="F9" s="9">
        <f t="shared" si="5"/>
        <v>0.86711336028565578</v>
      </c>
      <c r="G9" s="9">
        <f t="shared" si="5"/>
        <v>1.7342267205713116</v>
      </c>
      <c r="H9" s="9">
        <f t="shared" si="5"/>
        <v>4.3355668014282793</v>
      </c>
      <c r="I9" s="9">
        <f t="shared" si="5"/>
        <v>8.6711336028565587</v>
      </c>
      <c r="J9" s="9">
        <f t="shared" si="5"/>
        <v>17.342267205713117</v>
      </c>
      <c r="K9" s="9">
        <f t="shared" ref="F9:Q16" si="6">(K$2/(2*PI()*$B9))*(LN(((4*$B9)/$D9)-1))</f>
        <v>21.677834007141396</v>
      </c>
      <c r="L9" s="9">
        <f t="shared" si="6"/>
        <v>43.355668014282791</v>
      </c>
      <c r="M9" s="9">
        <f t="shared" si="6"/>
        <v>86.711336028565583</v>
      </c>
      <c r="N9" s="9">
        <f t="shared" si="6"/>
        <v>173.42267205713117</v>
      </c>
      <c r="O9" s="9">
        <f t="shared" si="6"/>
        <v>433.55668014282793</v>
      </c>
      <c r="P9" s="9">
        <f t="shared" si="6"/>
        <v>867.11336028565586</v>
      </c>
      <c r="Q9" s="9">
        <f t="shared" si="6"/>
        <v>8671.1336028565565</v>
      </c>
    </row>
    <row r="10" spans="1:17" s="3" customFormat="1">
      <c r="A10" s="3">
        <v>615840</v>
      </c>
      <c r="B10" s="8">
        <f t="shared" si="3"/>
        <v>121.92</v>
      </c>
      <c r="C10">
        <v>4</v>
      </c>
      <c r="D10" s="6">
        <f t="shared" si="4"/>
        <v>0.86487000000000003</v>
      </c>
      <c r="E10">
        <v>0.68100000000000005</v>
      </c>
      <c r="F10" s="9">
        <f t="shared" si="6"/>
        <v>0.826720706714689</v>
      </c>
      <c r="G10" s="9">
        <f t="shared" si="6"/>
        <v>1.653441413429378</v>
      </c>
      <c r="H10" s="9">
        <f t="shared" si="6"/>
        <v>4.1336035335734449</v>
      </c>
      <c r="I10" s="9">
        <f t="shared" si="6"/>
        <v>8.2672070671468898</v>
      </c>
      <c r="J10" s="9">
        <f t="shared" si="6"/>
        <v>16.53441413429378</v>
      </c>
      <c r="K10" s="9">
        <f t="shared" si="6"/>
        <v>20.668017667867225</v>
      </c>
      <c r="L10" s="9">
        <f t="shared" si="6"/>
        <v>41.336035335734451</v>
      </c>
      <c r="M10" s="9">
        <f t="shared" si="6"/>
        <v>82.672070671468902</v>
      </c>
      <c r="N10" s="9">
        <f t="shared" si="6"/>
        <v>165.3441413429378</v>
      </c>
      <c r="O10" s="9">
        <f t="shared" si="6"/>
        <v>413.36035335734454</v>
      </c>
      <c r="P10" s="9">
        <f t="shared" si="6"/>
        <v>826.72070671468907</v>
      </c>
      <c r="Q10" s="9">
        <f t="shared" si="6"/>
        <v>8267.20706714689</v>
      </c>
    </row>
    <row r="11" spans="1:17" s="3" customFormat="1">
      <c r="A11" s="3">
        <v>613850</v>
      </c>
      <c r="B11" s="8">
        <f t="shared" si="3"/>
        <v>152.4</v>
      </c>
      <c r="C11">
        <v>5</v>
      </c>
      <c r="D11" s="6">
        <f t="shared" si="4"/>
        <v>0.45466000000000001</v>
      </c>
      <c r="E11" s="7">
        <v>0.35799999999999998</v>
      </c>
      <c r="F11" s="9">
        <f t="shared" si="6"/>
        <v>0.75194050800293721</v>
      </c>
      <c r="G11" s="9">
        <f t="shared" si="6"/>
        <v>1.5038810160058744</v>
      </c>
      <c r="H11" s="9">
        <f t="shared" si="6"/>
        <v>3.7597025400146866</v>
      </c>
      <c r="I11" s="9">
        <f t="shared" si="6"/>
        <v>7.5194050800293732</v>
      </c>
      <c r="J11" s="9">
        <f t="shared" si="6"/>
        <v>15.038810160058746</v>
      </c>
      <c r="K11" s="9">
        <f t="shared" si="6"/>
        <v>18.798512700073434</v>
      </c>
      <c r="L11" s="9">
        <f t="shared" si="6"/>
        <v>37.597025400146869</v>
      </c>
      <c r="M11" s="9">
        <f t="shared" si="6"/>
        <v>75.194050800293738</v>
      </c>
      <c r="N11" s="9">
        <f t="shared" si="6"/>
        <v>150.38810160058748</v>
      </c>
      <c r="O11" s="9">
        <f t="shared" si="6"/>
        <v>375.97025400146867</v>
      </c>
      <c r="P11" s="9">
        <f t="shared" si="6"/>
        <v>751.94050800293735</v>
      </c>
      <c r="Q11" s="9">
        <f t="shared" si="6"/>
        <v>7519.4050800293726</v>
      </c>
    </row>
    <row r="12" spans="1:17" s="3" customFormat="1">
      <c r="A12" s="3">
        <v>611360</v>
      </c>
      <c r="B12" s="8">
        <f t="shared" si="3"/>
        <v>152.4</v>
      </c>
      <c r="C12">
        <v>5</v>
      </c>
      <c r="D12" s="6">
        <f t="shared" si="4"/>
        <v>0.63500000000000001</v>
      </c>
      <c r="E12" s="7">
        <v>0.5</v>
      </c>
      <c r="F12" s="9">
        <f t="shared" si="6"/>
        <v>0.71702132762350768</v>
      </c>
      <c r="G12" s="9">
        <f t="shared" si="6"/>
        <v>1.4340426552470154</v>
      </c>
      <c r="H12" s="9">
        <f t="shared" si="6"/>
        <v>3.5851066381175389</v>
      </c>
      <c r="I12" s="9">
        <f t="shared" si="6"/>
        <v>7.1702132762350779</v>
      </c>
      <c r="J12" s="9">
        <f t="shared" si="6"/>
        <v>14.340426552470156</v>
      </c>
      <c r="K12" s="9">
        <f t="shared" si="6"/>
        <v>17.925533190587693</v>
      </c>
      <c r="L12" s="9">
        <f t="shared" si="6"/>
        <v>35.851066381175386</v>
      </c>
      <c r="M12" s="9">
        <f t="shared" si="6"/>
        <v>71.702132762350772</v>
      </c>
      <c r="N12" s="9">
        <f t="shared" si="6"/>
        <v>143.40426552470154</v>
      </c>
      <c r="O12" s="9">
        <f t="shared" si="6"/>
        <v>358.51066381175389</v>
      </c>
      <c r="P12" s="9">
        <f t="shared" si="6"/>
        <v>717.02132762350777</v>
      </c>
      <c r="Q12" s="9">
        <f t="shared" si="6"/>
        <v>7170.2132762350766</v>
      </c>
    </row>
    <row r="13" spans="1:17" s="3" customFormat="1">
      <c r="A13" s="3">
        <v>615850</v>
      </c>
      <c r="B13" s="8">
        <f t="shared" si="3"/>
        <v>152.4</v>
      </c>
      <c r="C13">
        <v>5</v>
      </c>
      <c r="D13" s="6">
        <f t="shared" si="4"/>
        <v>0.86487000000000003</v>
      </c>
      <c r="E13">
        <v>0.68100000000000005</v>
      </c>
      <c r="F13" s="9">
        <f t="shared" si="6"/>
        <v>0.68471707700178275</v>
      </c>
      <c r="G13" s="9">
        <f t="shared" si="6"/>
        <v>1.3694341540035655</v>
      </c>
      <c r="H13" s="9">
        <f t="shared" si="6"/>
        <v>3.4235853850089142</v>
      </c>
      <c r="I13" s="9">
        <f t="shared" si="6"/>
        <v>6.8471707700178284</v>
      </c>
      <c r="J13" s="9">
        <f t="shared" si="6"/>
        <v>13.694341540035657</v>
      </c>
      <c r="K13" s="9">
        <f t="shared" si="6"/>
        <v>17.117926925044571</v>
      </c>
      <c r="L13" s="9">
        <f t="shared" si="6"/>
        <v>34.235853850089143</v>
      </c>
      <c r="M13" s="9">
        <f t="shared" si="6"/>
        <v>68.471707700178285</v>
      </c>
      <c r="N13" s="9">
        <f t="shared" si="6"/>
        <v>136.94341540035657</v>
      </c>
      <c r="O13" s="9">
        <f t="shared" si="6"/>
        <v>342.35853850089143</v>
      </c>
      <c r="P13" s="9">
        <f t="shared" si="6"/>
        <v>684.71707700178285</v>
      </c>
      <c r="Q13" s="9">
        <f t="shared" si="6"/>
        <v>6847.1707700178276</v>
      </c>
    </row>
    <row r="14" spans="1:17" s="3" customFormat="1">
      <c r="A14" s="3">
        <v>693450</v>
      </c>
      <c r="B14" s="8">
        <f t="shared" si="3"/>
        <v>152.4</v>
      </c>
      <c r="C14">
        <v>5</v>
      </c>
      <c r="D14" s="6">
        <f t="shared" si="4"/>
        <v>0.95250000000000001</v>
      </c>
      <c r="E14" s="7">
        <v>0.75</v>
      </c>
      <c r="F14" s="9">
        <f t="shared" si="6"/>
        <v>0.67462317966898788</v>
      </c>
      <c r="G14" s="9">
        <f t="shared" si="6"/>
        <v>1.3492463593379758</v>
      </c>
      <c r="H14" s="9">
        <f t="shared" si="6"/>
        <v>3.3731158983449401</v>
      </c>
      <c r="I14" s="9">
        <f t="shared" si="6"/>
        <v>6.7462317966898802</v>
      </c>
      <c r="J14" s="9">
        <f t="shared" si="6"/>
        <v>13.49246359337976</v>
      </c>
      <c r="K14" s="9">
        <f t="shared" si="6"/>
        <v>16.865579491724702</v>
      </c>
      <c r="L14" s="9">
        <f t="shared" si="6"/>
        <v>33.731158983449404</v>
      </c>
      <c r="M14" s="9">
        <f t="shared" si="6"/>
        <v>67.462317966898809</v>
      </c>
      <c r="N14" s="9">
        <f t="shared" si="6"/>
        <v>134.92463593379762</v>
      </c>
      <c r="O14" s="9">
        <f t="shared" si="6"/>
        <v>337.31158983449399</v>
      </c>
      <c r="P14" s="9">
        <f t="shared" si="6"/>
        <v>674.62317966898797</v>
      </c>
      <c r="Q14" s="9">
        <f t="shared" si="6"/>
        <v>6746.231796689879</v>
      </c>
    </row>
    <row r="15" spans="1:17" s="3" customFormat="1">
      <c r="A15" s="3">
        <v>613860</v>
      </c>
      <c r="B15" s="8">
        <f t="shared" si="3"/>
        <v>182.88</v>
      </c>
      <c r="C15">
        <v>6</v>
      </c>
      <c r="D15" s="6">
        <f t="shared" si="4"/>
        <v>0.45466000000000001</v>
      </c>
      <c r="E15" s="7">
        <v>0.35799999999999998</v>
      </c>
      <c r="F15" s="9">
        <f t="shared" si="6"/>
        <v>0.6424948100236072</v>
      </c>
      <c r="G15" s="9">
        <f t="shared" si="6"/>
        <v>1.2849896200472144</v>
      </c>
      <c r="H15" s="9">
        <f t="shared" si="6"/>
        <v>3.2124740501180362</v>
      </c>
      <c r="I15" s="9">
        <f t="shared" si="6"/>
        <v>6.4249481002360724</v>
      </c>
      <c r="J15" s="9">
        <f t="shared" si="6"/>
        <v>12.849896200472145</v>
      </c>
      <c r="K15" s="9">
        <f t="shared" si="6"/>
        <v>16.062370250590181</v>
      </c>
      <c r="L15" s="9">
        <f t="shared" si="6"/>
        <v>32.124740501180362</v>
      </c>
      <c r="M15" s="9">
        <f t="shared" si="6"/>
        <v>64.249481002360724</v>
      </c>
      <c r="N15" s="9">
        <f t="shared" si="6"/>
        <v>128.49896200472145</v>
      </c>
      <c r="O15" s="9">
        <f t="shared" si="6"/>
        <v>321.24740501180361</v>
      </c>
      <c r="P15" s="9">
        <f t="shared" si="6"/>
        <v>642.49481002360722</v>
      </c>
      <c r="Q15" s="9">
        <f t="shared" si="6"/>
        <v>6424.9481002360726</v>
      </c>
    </row>
    <row r="16" spans="1:17" s="3" customFormat="1">
      <c r="A16" s="3">
        <v>615860</v>
      </c>
      <c r="B16" s="8">
        <f t="shared" si="3"/>
        <v>182.88</v>
      </c>
      <c r="C16">
        <v>6</v>
      </c>
      <c r="D16" s="6">
        <f t="shared" si="4"/>
        <v>0.63500000000000001</v>
      </c>
      <c r="E16" s="7">
        <v>0.5</v>
      </c>
      <c r="F16" s="9">
        <f t="shared" si="6"/>
        <v>0.613399790993996</v>
      </c>
      <c r="G16" s="9">
        <f t="shared" si="6"/>
        <v>1.226799581987992</v>
      </c>
      <c r="H16" s="9">
        <f t="shared" si="6"/>
        <v>3.0669989549699799</v>
      </c>
      <c r="I16" s="9">
        <f t="shared" si="6"/>
        <v>6.1339979099399597</v>
      </c>
      <c r="J16" s="9">
        <f t="shared" si="6"/>
        <v>12.267995819879919</v>
      </c>
      <c r="K16" s="9">
        <f t="shared" si="6"/>
        <v>15.334994774849898</v>
      </c>
      <c r="L16" s="9">
        <f t="shared" si="6"/>
        <v>30.669989549699796</v>
      </c>
      <c r="M16" s="9">
        <f t="shared" si="6"/>
        <v>61.339979099399592</v>
      </c>
      <c r="N16" s="9">
        <f t="shared" si="6"/>
        <v>122.67995819879918</v>
      </c>
      <c r="O16" s="9">
        <f t="shared" si="6"/>
        <v>306.69989549699795</v>
      </c>
      <c r="P16" s="9">
        <f t="shared" si="6"/>
        <v>613.39979099399591</v>
      </c>
      <c r="Q16" s="9">
        <f t="shared" si="6"/>
        <v>6133.9979099399598</v>
      </c>
    </row>
    <row r="17" spans="1:17" s="3" customFormat="1">
      <c r="A17" s="3">
        <v>615863</v>
      </c>
      <c r="B17" s="8">
        <f t="shared" si="3"/>
        <v>182.88</v>
      </c>
      <c r="C17">
        <v>6</v>
      </c>
      <c r="D17" s="6">
        <f t="shared" si="4"/>
        <v>0.86487000000000003</v>
      </c>
      <c r="E17">
        <v>0.68100000000000005</v>
      </c>
      <c r="F17" s="9">
        <f t="shared" si="5"/>
        <v>0.58648506390329602</v>
      </c>
      <c r="G17" s="9">
        <f t="shared" si="5"/>
        <v>1.172970127806592</v>
      </c>
      <c r="H17" s="9">
        <f t="shared" si="5"/>
        <v>2.9324253195164798</v>
      </c>
      <c r="I17" s="9">
        <f t="shared" si="5"/>
        <v>5.8648506390329596</v>
      </c>
      <c r="J17" s="9">
        <f t="shared" si="5"/>
        <v>11.729701278065919</v>
      </c>
      <c r="K17" s="9">
        <f t="shared" si="5"/>
        <v>14.662126597582398</v>
      </c>
      <c r="L17" s="9">
        <f t="shared" si="5"/>
        <v>29.324253195164797</v>
      </c>
      <c r="M17" s="9">
        <f t="shared" si="5"/>
        <v>58.648506390329594</v>
      </c>
      <c r="N17" s="9">
        <f t="shared" si="5"/>
        <v>117.29701278065919</v>
      </c>
      <c r="O17" s="9">
        <f t="shared" si="5"/>
        <v>293.24253195164795</v>
      </c>
      <c r="P17" s="9">
        <f t="shared" si="5"/>
        <v>586.4850639032959</v>
      </c>
      <c r="Q17" s="9">
        <f t="shared" si="5"/>
        <v>5864.8506390329594</v>
      </c>
    </row>
    <row r="18" spans="1:17" s="3" customFormat="1">
      <c r="A18" s="3">
        <v>613880</v>
      </c>
      <c r="B18" s="8">
        <f t="shared" si="3"/>
        <v>243.84</v>
      </c>
      <c r="C18">
        <v>8</v>
      </c>
      <c r="D18" s="6">
        <f t="shared" si="4"/>
        <v>0.45466000000000001</v>
      </c>
      <c r="E18" s="7">
        <v>0.35799999999999998</v>
      </c>
      <c r="F18" s="9">
        <f t="shared" si="5"/>
        <v>0.50065833157056505</v>
      </c>
      <c r="G18" s="9">
        <f t="shared" si="5"/>
        <v>1.0013166631411301</v>
      </c>
      <c r="H18" s="9">
        <f t="shared" si="5"/>
        <v>2.5032916578528255</v>
      </c>
      <c r="I18" s="9">
        <f t="shared" si="5"/>
        <v>5.006583315705651</v>
      </c>
      <c r="J18" s="9">
        <f t="shared" si="5"/>
        <v>10.013166631411302</v>
      </c>
      <c r="K18" s="9">
        <f t="shared" si="5"/>
        <v>12.516458289264127</v>
      </c>
      <c r="L18" s="9">
        <f t="shared" si="5"/>
        <v>25.032916578528255</v>
      </c>
      <c r="M18" s="9">
        <f t="shared" si="5"/>
        <v>50.06583315705651</v>
      </c>
      <c r="N18" s="9">
        <f t="shared" si="5"/>
        <v>100.13166631411302</v>
      </c>
      <c r="O18" s="9">
        <f t="shared" si="5"/>
        <v>250.32916578528258</v>
      </c>
      <c r="P18" s="9">
        <f t="shared" si="5"/>
        <v>500.65833157056517</v>
      </c>
      <c r="Q18" s="9">
        <f t="shared" si="5"/>
        <v>5006.5833157056504</v>
      </c>
    </row>
    <row r="19" spans="1:17">
      <c r="A19" s="3">
        <v>611380</v>
      </c>
      <c r="B19" s="8">
        <f t="shared" ref="B19:B27" si="7">C19*30.48</f>
        <v>243.84</v>
      </c>
      <c r="C19">
        <v>8</v>
      </c>
      <c r="D19" s="6">
        <f t="shared" ref="D19:D27" si="8">(E19*2.54)/2</f>
        <v>0.63500000000000001</v>
      </c>
      <c r="E19">
        <v>0.5</v>
      </c>
      <c r="F19" s="9">
        <f t="shared" si="5"/>
        <v>0.478841095278288</v>
      </c>
      <c r="G19" s="9">
        <f t="shared" si="5"/>
        <v>0.957682190556576</v>
      </c>
      <c r="H19" s="9">
        <f t="shared" si="5"/>
        <v>2.39420547639144</v>
      </c>
      <c r="I19" s="9">
        <f t="shared" si="5"/>
        <v>4.78841095278288</v>
      </c>
      <c r="J19" s="9">
        <f t="shared" si="5"/>
        <v>9.57682190556576</v>
      </c>
      <c r="K19" s="9">
        <f t="shared" si="5"/>
        <v>11.9710273819572</v>
      </c>
      <c r="L19" s="9">
        <f t="shared" si="5"/>
        <v>23.942054763914399</v>
      </c>
      <c r="M19" s="9">
        <f t="shared" si="5"/>
        <v>47.884109527828798</v>
      </c>
      <c r="N19" s="9">
        <f t="shared" si="5"/>
        <v>95.768219055657596</v>
      </c>
      <c r="O19" s="9">
        <f>(O$2/(2*PI()*$B19))*(LN(((4*$B19)/$D19)-1))</f>
        <v>239.42054763914402</v>
      </c>
      <c r="P19" s="9">
        <f t="shared" si="5"/>
        <v>478.84109527828804</v>
      </c>
      <c r="Q19" s="9">
        <f t="shared" si="5"/>
        <v>4788.4109527828796</v>
      </c>
    </row>
    <row r="20" spans="1:17">
      <c r="A20" s="3">
        <v>615380</v>
      </c>
      <c r="B20" s="8">
        <f t="shared" si="7"/>
        <v>243.84</v>
      </c>
      <c r="C20">
        <v>8</v>
      </c>
      <c r="D20" s="6">
        <f t="shared" si="8"/>
        <v>0.86487000000000003</v>
      </c>
      <c r="E20">
        <v>0.68100000000000005</v>
      </c>
      <c r="F20" s="9">
        <f t="shared" si="5"/>
        <v>0.458660186738239</v>
      </c>
      <c r="G20" s="9">
        <f t="shared" si="5"/>
        <v>0.91732037347647799</v>
      </c>
      <c r="H20" s="9">
        <f t="shared" si="5"/>
        <v>2.2933009336911949</v>
      </c>
      <c r="I20" s="9">
        <f t="shared" si="5"/>
        <v>4.5866018673823898</v>
      </c>
      <c r="J20" s="9">
        <f t="shared" si="5"/>
        <v>9.1732037347647797</v>
      </c>
      <c r="K20" s="9">
        <f t="shared" si="5"/>
        <v>11.466504668455974</v>
      </c>
      <c r="L20" s="9">
        <f t="shared" si="5"/>
        <v>22.933009336911947</v>
      </c>
      <c r="M20" s="9">
        <f t="shared" si="5"/>
        <v>45.866018673823895</v>
      </c>
      <c r="N20" s="9">
        <f t="shared" si="5"/>
        <v>91.73203734764779</v>
      </c>
      <c r="O20" s="9">
        <f t="shared" si="5"/>
        <v>229.33009336911951</v>
      </c>
      <c r="P20" s="9">
        <f t="shared" si="5"/>
        <v>458.66018673823902</v>
      </c>
      <c r="Q20" s="9">
        <f t="shared" si="5"/>
        <v>4586.6018673823892</v>
      </c>
    </row>
    <row r="21" spans="1:17">
      <c r="A21" s="3">
        <v>611303</v>
      </c>
      <c r="B21" s="8">
        <f t="shared" si="7"/>
        <v>304.8</v>
      </c>
      <c r="C21">
        <v>10</v>
      </c>
      <c r="D21" s="6">
        <f t="shared" si="8"/>
        <v>0.63500000000000001</v>
      </c>
      <c r="E21">
        <v>0.5</v>
      </c>
      <c r="F21" s="9">
        <f t="shared" si="5"/>
        <v>0.39473138496945614</v>
      </c>
      <c r="G21" s="9">
        <f t="shared" si="5"/>
        <v>0.78946276993891229</v>
      </c>
      <c r="H21" s="9">
        <f t="shared" si="5"/>
        <v>1.9736569248472811</v>
      </c>
      <c r="I21" s="9">
        <f t="shared" si="5"/>
        <v>3.9473138496945621</v>
      </c>
      <c r="J21" s="9">
        <f t="shared" si="5"/>
        <v>7.8946276993891242</v>
      </c>
      <c r="K21" s="9">
        <f t="shared" si="5"/>
        <v>9.8682846242364057</v>
      </c>
      <c r="L21" s="9">
        <f t="shared" si="5"/>
        <v>19.736569248472811</v>
      </c>
      <c r="M21" s="9">
        <f t="shared" si="5"/>
        <v>39.473138496945623</v>
      </c>
      <c r="N21" s="9">
        <f t="shared" si="5"/>
        <v>78.946276993891246</v>
      </c>
      <c r="O21" s="9">
        <f t="shared" si="5"/>
        <v>197.3656924847281</v>
      </c>
      <c r="P21" s="9">
        <f t="shared" si="5"/>
        <v>394.7313849694562</v>
      </c>
      <c r="Q21" s="9">
        <f t="shared" si="5"/>
        <v>3947.3138496945617</v>
      </c>
    </row>
    <row r="22" spans="1:17">
      <c r="A22" s="3">
        <v>615800</v>
      </c>
      <c r="B22" s="8">
        <f t="shared" si="7"/>
        <v>304.8</v>
      </c>
      <c r="C22">
        <v>10</v>
      </c>
      <c r="D22" s="6">
        <f t="shared" si="8"/>
        <v>0.86487000000000003</v>
      </c>
      <c r="E22">
        <v>0.68100000000000005</v>
      </c>
      <c r="F22" s="9">
        <f t="shared" si="5"/>
        <v>0.37858912277911483</v>
      </c>
      <c r="G22" s="9">
        <f t="shared" si="5"/>
        <v>0.75717824555822966</v>
      </c>
      <c r="H22" s="9">
        <f t="shared" si="5"/>
        <v>1.8929456138955745</v>
      </c>
      <c r="I22" s="9">
        <f t="shared" si="5"/>
        <v>3.7858912277911489</v>
      </c>
      <c r="J22" s="9">
        <f t="shared" si="5"/>
        <v>7.5717824555822979</v>
      </c>
      <c r="K22" s="9">
        <f t="shared" si="5"/>
        <v>9.4647280694778715</v>
      </c>
      <c r="L22" s="9">
        <f t="shared" si="5"/>
        <v>18.929456138955743</v>
      </c>
      <c r="M22" s="9">
        <f t="shared" si="5"/>
        <v>37.858912277911486</v>
      </c>
      <c r="N22" s="9">
        <f t="shared" si="5"/>
        <v>75.717824555822972</v>
      </c>
      <c r="O22" s="9">
        <f t="shared" si="5"/>
        <v>189.29456138955743</v>
      </c>
      <c r="P22" s="9">
        <f t="shared" si="5"/>
        <v>378.58912277911486</v>
      </c>
      <c r="Q22" s="9">
        <f t="shared" si="5"/>
        <v>3785.8912277911486</v>
      </c>
    </row>
    <row r="23" spans="1:17">
      <c r="A23" s="3">
        <v>693400</v>
      </c>
      <c r="B23" s="8">
        <f t="shared" si="7"/>
        <v>304.8</v>
      </c>
      <c r="C23">
        <v>10</v>
      </c>
      <c r="D23" s="6">
        <f t="shared" si="8"/>
        <v>0.95250000000000001</v>
      </c>
      <c r="E23">
        <v>0.75</v>
      </c>
      <c r="F23" s="9">
        <f t="shared" ref="F23:Q25" si="9">(F$2/(2*PI()*$B23))*(LN(((4*$B23)/$D23)-1))</f>
        <v>0.37354593555746651</v>
      </c>
      <c r="G23" s="9">
        <f t="shared" si="9"/>
        <v>0.74709187111493303</v>
      </c>
      <c r="H23" s="9">
        <f t="shared" si="9"/>
        <v>1.8677296777873329</v>
      </c>
      <c r="I23" s="9">
        <f t="shared" si="9"/>
        <v>3.7354593555746658</v>
      </c>
      <c r="J23" s="9">
        <f t="shared" si="9"/>
        <v>7.4709187111493316</v>
      </c>
      <c r="K23" s="9">
        <f t="shared" si="9"/>
        <v>9.3386483889366634</v>
      </c>
      <c r="L23" s="9">
        <f t="shared" si="9"/>
        <v>18.677296777873327</v>
      </c>
      <c r="M23" s="9">
        <f t="shared" si="9"/>
        <v>37.354593555746654</v>
      </c>
      <c r="N23" s="9">
        <f t="shared" si="9"/>
        <v>74.709187111493307</v>
      </c>
      <c r="O23" s="9">
        <f t="shared" si="9"/>
        <v>186.77296777873326</v>
      </c>
      <c r="P23" s="9">
        <f t="shared" si="9"/>
        <v>373.54593555746652</v>
      </c>
      <c r="Q23" s="9">
        <f t="shared" si="9"/>
        <v>3735.4593555746651</v>
      </c>
    </row>
    <row r="24" spans="1:17">
      <c r="A24" s="3">
        <v>614400</v>
      </c>
      <c r="B24" s="8">
        <f t="shared" si="7"/>
        <v>304.8</v>
      </c>
      <c r="C24">
        <v>10</v>
      </c>
      <c r="D24" s="6">
        <f t="shared" si="8"/>
        <v>1.27</v>
      </c>
      <c r="E24">
        <v>1</v>
      </c>
      <c r="F24" s="9">
        <f t="shared" si="9"/>
        <v>0.35851066381175384</v>
      </c>
      <c r="G24" s="9">
        <f t="shared" si="9"/>
        <v>0.71702132762350768</v>
      </c>
      <c r="H24" s="9">
        <f t="shared" si="9"/>
        <v>1.7925533190587695</v>
      </c>
      <c r="I24" s="9">
        <f t="shared" si="9"/>
        <v>3.5851066381175389</v>
      </c>
      <c r="J24" s="9">
        <f t="shared" si="9"/>
        <v>7.1702132762350779</v>
      </c>
      <c r="K24" s="9">
        <f t="shared" si="9"/>
        <v>8.9627665952938464</v>
      </c>
      <c r="L24" s="9">
        <f t="shared" si="9"/>
        <v>17.925533190587693</v>
      </c>
      <c r="M24" s="9">
        <f t="shared" si="9"/>
        <v>35.851066381175386</v>
      </c>
      <c r="N24" s="9">
        <f t="shared" si="9"/>
        <v>71.702132762350772</v>
      </c>
      <c r="O24" s="9">
        <f t="shared" si="9"/>
        <v>179.25533190587694</v>
      </c>
      <c r="P24" s="9">
        <f t="shared" si="9"/>
        <v>358.51066381175389</v>
      </c>
      <c r="Q24" s="9">
        <f t="shared" si="9"/>
        <v>3585.1066381175383</v>
      </c>
    </row>
    <row r="25" spans="1:17">
      <c r="A25" s="3">
        <v>615812</v>
      </c>
      <c r="B25" s="8">
        <f t="shared" si="7"/>
        <v>365.76</v>
      </c>
      <c r="C25">
        <v>12</v>
      </c>
      <c r="D25" s="6">
        <f t="shared" si="8"/>
        <v>0.86487000000000003</v>
      </c>
      <c r="E25">
        <v>0.68100000000000005</v>
      </c>
      <c r="F25" s="9">
        <f t="shared" si="9"/>
        <v>0.32342953090189686</v>
      </c>
      <c r="G25" s="9">
        <f t="shared" si="9"/>
        <v>0.64685906180379371</v>
      </c>
      <c r="H25" s="9">
        <f t="shared" si="9"/>
        <v>1.6171476545094841</v>
      </c>
      <c r="I25" s="9">
        <f t="shared" si="9"/>
        <v>3.2342953090189681</v>
      </c>
      <c r="J25" s="9">
        <f t="shared" si="9"/>
        <v>6.4685906180379362</v>
      </c>
      <c r="K25" s="9">
        <f t="shared" si="9"/>
        <v>8.0857382725474203</v>
      </c>
      <c r="L25" s="9">
        <f t="shared" si="9"/>
        <v>16.171476545094841</v>
      </c>
      <c r="M25" s="9">
        <f t="shared" si="9"/>
        <v>32.342953090189681</v>
      </c>
      <c r="N25" s="9">
        <f t="shared" si="9"/>
        <v>64.685906180379362</v>
      </c>
      <c r="O25" s="9">
        <f t="shared" si="9"/>
        <v>161.71476545094842</v>
      </c>
      <c r="P25" s="9">
        <f t="shared" si="9"/>
        <v>323.42953090189684</v>
      </c>
      <c r="Q25" s="9">
        <f t="shared" si="9"/>
        <v>3234.2953090189681</v>
      </c>
    </row>
    <row r="26" spans="1:17">
      <c r="A26" s="3">
        <v>615412</v>
      </c>
      <c r="B26" s="8">
        <f t="shared" si="7"/>
        <v>365.76</v>
      </c>
      <c r="C26">
        <v>12</v>
      </c>
      <c r="D26" s="6">
        <f t="shared" si="8"/>
        <v>0.95250000000000001</v>
      </c>
      <c r="E26">
        <v>0.75</v>
      </c>
      <c r="F26" s="9">
        <f t="shared" si="5"/>
        <v>0.31922739685219198</v>
      </c>
      <c r="G26" s="9">
        <f t="shared" si="5"/>
        <v>0.63845479370438396</v>
      </c>
      <c r="H26" s="9">
        <f t="shared" si="5"/>
        <v>1.5961369842609601</v>
      </c>
      <c r="I26" s="9">
        <f t="shared" si="5"/>
        <v>3.1922739685219201</v>
      </c>
      <c r="J26" s="9">
        <f t="shared" si="5"/>
        <v>6.3845479370438403</v>
      </c>
      <c r="K26" s="9">
        <f t="shared" si="5"/>
        <v>7.9806849213047988</v>
      </c>
      <c r="L26" s="9">
        <f t="shared" si="5"/>
        <v>15.961369842609598</v>
      </c>
      <c r="M26" s="9">
        <f t="shared" si="5"/>
        <v>31.922739685219195</v>
      </c>
      <c r="N26" s="9">
        <f t="shared" si="5"/>
        <v>63.84547937043839</v>
      </c>
      <c r="O26" s="9">
        <f t="shared" si="5"/>
        <v>159.61369842609599</v>
      </c>
      <c r="P26" s="9">
        <f t="shared" si="5"/>
        <v>319.22739685219199</v>
      </c>
      <c r="Q26" s="9">
        <f t="shared" si="5"/>
        <v>3192.2739685219199</v>
      </c>
    </row>
    <row r="27" spans="1:17">
      <c r="A27" s="3">
        <v>615815</v>
      </c>
      <c r="B27" s="8">
        <f t="shared" si="7"/>
        <v>457.2</v>
      </c>
      <c r="C27">
        <v>15</v>
      </c>
      <c r="D27" s="6">
        <f t="shared" si="8"/>
        <v>0.86487000000000003</v>
      </c>
      <c r="E27">
        <v>0.68100000000000005</v>
      </c>
      <c r="F27" s="9">
        <f t="shared" si="5"/>
        <v>0.26651554641519254</v>
      </c>
      <c r="G27" s="9">
        <f t="shared" si="5"/>
        <v>0.53303109283038508</v>
      </c>
      <c r="H27" s="9">
        <f t="shared" si="5"/>
        <v>1.3325777320759629</v>
      </c>
      <c r="I27" s="9">
        <f t="shared" si="5"/>
        <v>2.6651554641519257</v>
      </c>
      <c r="J27" s="9">
        <f t="shared" si="5"/>
        <v>5.3303109283038514</v>
      </c>
      <c r="K27" s="9">
        <f t="shared" si="5"/>
        <v>6.6628886603798136</v>
      </c>
      <c r="L27" s="9">
        <f t="shared" si="5"/>
        <v>13.325777320759627</v>
      </c>
      <c r="M27" s="9">
        <f t="shared" si="5"/>
        <v>26.651554641519255</v>
      </c>
      <c r="N27" s="9">
        <f t="shared" si="5"/>
        <v>53.303109283038509</v>
      </c>
      <c r="O27" s="9">
        <f t="shared" si="5"/>
        <v>133.2577732075963</v>
      </c>
      <c r="P27" s="9">
        <f t="shared" si="5"/>
        <v>266.5155464151926</v>
      </c>
      <c r="Q27" s="9">
        <f t="shared" si="5"/>
        <v>2665.1554641519256</v>
      </c>
    </row>
    <row r="28" spans="1:17">
      <c r="D28" s="6"/>
      <c r="F28" s="6"/>
      <c r="G28" s="6"/>
      <c r="H28" s="6"/>
      <c r="I28" s="6"/>
      <c r="J28" s="6"/>
      <c r="K28" s="6"/>
      <c r="L28" s="6"/>
      <c r="M28" s="6"/>
      <c r="N28" s="6"/>
      <c r="O28" s="6"/>
      <c r="P28" s="6"/>
      <c r="Q28" s="6"/>
    </row>
    <row r="29" spans="1:17">
      <c r="A29" t="s">
        <v>5</v>
      </c>
    </row>
    <row r="30" spans="1:17" s="3" customFormat="1">
      <c r="A30" s="3">
        <v>611330</v>
      </c>
      <c r="B30" s="8">
        <f t="shared" ref="B30:B53" si="10">C30*30.48</f>
        <v>91.44</v>
      </c>
      <c r="C30" s="10">
        <v>3</v>
      </c>
      <c r="D30" s="6">
        <f t="shared" ref="D30:D53" si="11">(E30*2.54)/2</f>
        <v>0.63500000000000001</v>
      </c>
      <c r="E30" s="7">
        <v>0.5</v>
      </c>
      <c r="F30" s="9">
        <f>(F$2/(2*PI()*$B30))*(LN(((4*$B30)/$D30)))</f>
        <v>1.1063057229046529</v>
      </c>
      <c r="G30" s="9">
        <f t="shared" ref="G30:Q45" si="12">(G$2/(2*PI()*$B30))*(LN(((4*$B30)/$D30)))</f>
        <v>2.2126114458093058</v>
      </c>
      <c r="H30" s="9">
        <f t="shared" si="12"/>
        <v>5.5315286145232649</v>
      </c>
      <c r="I30" s="9">
        <f t="shared" si="12"/>
        <v>11.06305722904653</v>
      </c>
      <c r="J30" s="9">
        <f t="shared" si="12"/>
        <v>22.12611445809306</v>
      </c>
      <c r="K30" s="9">
        <f t="shared" si="12"/>
        <v>27.65764307261632</v>
      </c>
      <c r="L30" s="9">
        <f t="shared" si="12"/>
        <v>55.315286145232641</v>
      </c>
      <c r="M30" s="9">
        <f t="shared" si="12"/>
        <v>110.63057229046528</v>
      </c>
      <c r="N30" s="9">
        <f t="shared" si="12"/>
        <v>221.26114458093056</v>
      </c>
      <c r="O30" s="9">
        <f t="shared" si="12"/>
        <v>553.15286145232642</v>
      </c>
      <c r="P30" s="9">
        <f t="shared" si="12"/>
        <v>1106.3057229046528</v>
      </c>
      <c r="Q30" s="9">
        <f t="shared" si="12"/>
        <v>11063.05722904653</v>
      </c>
    </row>
    <row r="31" spans="1:17" s="3" customFormat="1">
      <c r="A31" s="3">
        <v>6113300</v>
      </c>
      <c r="B31" s="8">
        <f t="shared" si="10"/>
        <v>100.58399999999999</v>
      </c>
      <c r="C31" s="10">
        <v>3.3</v>
      </c>
      <c r="D31" s="6">
        <f t="shared" si="11"/>
        <v>0.63500000000000001</v>
      </c>
      <c r="E31" s="7">
        <v>0.5</v>
      </c>
      <c r="F31" s="9">
        <f t="shared" ref="F31:Q46" si="13">(F$2/(2*PI()*$B31))*(LN(((4*$B31)/$D31)))</f>
        <v>1.0208134884940452</v>
      </c>
      <c r="G31" s="9">
        <f t="shared" si="12"/>
        <v>2.0416269769880904</v>
      </c>
      <c r="H31" s="9">
        <f t="shared" si="12"/>
        <v>5.1040674424702255</v>
      </c>
      <c r="I31" s="9">
        <f t="shared" si="12"/>
        <v>10.208134884940451</v>
      </c>
      <c r="J31" s="9">
        <f t="shared" si="12"/>
        <v>20.416269769880902</v>
      </c>
      <c r="K31" s="9">
        <f t="shared" si="12"/>
        <v>25.52033721235113</v>
      </c>
      <c r="L31" s="9">
        <f t="shared" si="12"/>
        <v>51.04067442470226</v>
      </c>
      <c r="M31" s="9">
        <f t="shared" si="12"/>
        <v>102.08134884940452</v>
      </c>
      <c r="N31" s="9">
        <f t="shared" si="12"/>
        <v>204.16269769880904</v>
      </c>
      <c r="O31" s="9">
        <f t="shared" si="12"/>
        <v>510.40674424702252</v>
      </c>
      <c r="P31" s="9">
        <f t="shared" si="12"/>
        <v>1020.813488494045</v>
      </c>
      <c r="Q31" s="9">
        <f t="shared" si="12"/>
        <v>10208.134884940451</v>
      </c>
    </row>
    <row r="32" spans="1:17" s="3" customFormat="1">
      <c r="A32" s="3">
        <v>615830</v>
      </c>
      <c r="B32" s="8">
        <f t="shared" si="10"/>
        <v>91.44</v>
      </c>
      <c r="C32" s="10">
        <v>3</v>
      </c>
      <c r="D32" s="6">
        <f t="shared" si="11"/>
        <v>0.86487000000000003</v>
      </c>
      <c r="E32" s="7">
        <v>0.68100000000000005</v>
      </c>
      <c r="F32" s="9">
        <f t="shared" si="13"/>
        <v>1.0525310188923571</v>
      </c>
      <c r="G32" s="9">
        <f t="shared" si="12"/>
        <v>2.1050620377847142</v>
      </c>
      <c r="H32" s="9">
        <f t="shared" si="12"/>
        <v>5.2626550944617856</v>
      </c>
      <c r="I32" s="9">
        <f t="shared" si="12"/>
        <v>10.525310188923571</v>
      </c>
      <c r="J32" s="9">
        <f t="shared" si="12"/>
        <v>21.050620377847142</v>
      </c>
      <c r="K32" s="9">
        <f t="shared" si="12"/>
        <v>26.313275472308923</v>
      </c>
      <c r="L32" s="9">
        <f t="shared" si="12"/>
        <v>52.626550944617847</v>
      </c>
      <c r="M32" s="9">
        <f t="shared" si="12"/>
        <v>105.25310188923569</v>
      </c>
      <c r="N32" s="9">
        <f t="shared" si="12"/>
        <v>210.50620377847139</v>
      </c>
      <c r="O32" s="9">
        <f t="shared" si="12"/>
        <v>526.2655094461785</v>
      </c>
      <c r="P32" s="9">
        <f t="shared" si="12"/>
        <v>1052.531018892357</v>
      </c>
      <c r="Q32" s="9">
        <f t="shared" si="12"/>
        <v>10525.310188923571</v>
      </c>
    </row>
    <row r="33" spans="1:17" s="3" customFormat="1">
      <c r="A33" s="3">
        <v>6158300</v>
      </c>
      <c r="B33" s="8">
        <f t="shared" si="10"/>
        <v>100.58399999999999</v>
      </c>
      <c r="C33" s="10">
        <v>3.3</v>
      </c>
      <c r="D33" s="6">
        <f t="shared" si="11"/>
        <v>0.86487000000000003</v>
      </c>
      <c r="E33" s="7">
        <v>0.68100000000000005</v>
      </c>
      <c r="F33" s="9">
        <f t="shared" si="13"/>
        <v>0.97192739393741256</v>
      </c>
      <c r="G33" s="9">
        <f t="shared" si="12"/>
        <v>1.9438547878748251</v>
      </c>
      <c r="H33" s="9">
        <f t="shared" si="12"/>
        <v>4.8596369696870623</v>
      </c>
      <c r="I33" s="9">
        <f t="shared" si="12"/>
        <v>9.7192739393741245</v>
      </c>
      <c r="J33" s="9">
        <f t="shared" si="12"/>
        <v>19.438547878748249</v>
      </c>
      <c r="K33" s="9">
        <f t="shared" si="12"/>
        <v>24.298184848435316</v>
      </c>
      <c r="L33" s="9">
        <f t="shared" si="12"/>
        <v>48.596369696870632</v>
      </c>
      <c r="M33" s="9">
        <f t="shared" si="12"/>
        <v>97.192739393741263</v>
      </c>
      <c r="N33" s="9">
        <f t="shared" si="12"/>
        <v>194.38547878748253</v>
      </c>
      <c r="O33" s="9">
        <f t="shared" si="12"/>
        <v>485.96369696870624</v>
      </c>
      <c r="P33" s="9">
        <f t="shared" si="12"/>
        <v>971.92739393741249</v>
      </c>
      <c r="Q33" s="9">
        <f t="shared" si="12"/>
        <v>9719.2739393741249</v>
      </c>
    </row>
    <row r="34" spans="1:17">
      <c r="A34" s="3">
        <v>61380</v>
      </c>
      <c r="B34" s="8">
        <f t="shared" si="10"/>
        <v>121.92</v>
      </c>
      <c r="C34">
        <v>4</v>
      </c>
      <c r="D34" s="6">
        <f t="shared" si="11"/>
        <v>0.45466000000000001</v>
      </c>
      <c r="E34" s="7">
        <v>0.35799999999999998</v>
      </c>
      <c r="F34" s="9">
        <f t="shared" si="13"/>
        <v>0.91089376832007485</v>
      </c>
      <c r="G34" s="9">
        <f t="shared" si="12"/>
        <v>1.8217875366401497</v>
      </c>
      <c r="H34" s="9">
        <f t="shared" si="12"/>
        <v>4.5544688416003742</v>
      </c>
      <c r="I34" s="9">
        <f t="shared" si="12"/>
        <v>9.1089376832007485</v>
      </c>
      <c r="J34" s="9">
        <f t="shared" si="12"/>
        <v>18.217875366401497</v>
      </c>
      <c r="K34" s="9">
        <f t="shared" si="12"/>
        <v>22.772344208001872</v>
      </c>
      <c r="L34" s="9">
        <f t="shared" si="12"/>
        <v>45.544688416003744</v>
      </c>
      <c r="M34" s="9">
        <f t="shared" si="12"/>
        <v>91.089376832007488</v>
      </c>
      <c r="N34" s="9">
        <f t="shared" si="12"/>
        <v>182.17875366401498</v>
      </c>
      <c r="O34" s="9">
        <f t="shared" si="12"/>
        <v>455.44688416003748</v>
      </c>
      <c r="P34" s="9">
        <f t="shared" si="12"/>
        <v>910.89376832007497</v>
      </c>
      <c r="Q34" s="9">
        <f t="shared" si="12"/>
        <v>9108.9376832007474</v>
      </c>
    </row>
    <row r="35" spans="1:17">
      <c r="A35" s="3">
        <v>611350</v>
      </c>
      <c r="B35" s="8">
        <f t="shared" si="10"/>
        <v>121.92</v>
      </c>
      <c r="C35">
        <v>4</v>
      </c>
      <c r="D35" s="6">
        <f t="shared" si="11"/>
        <v>0.63500000000000001</v>
      </c>
      <c r="E35" s="7">
        <v>0.5</v>
      </c>
      <c r="F35" s="9">
        <f t="shared" si="13"/>
        <v>0.86728344561485915</v>
      </c>
      <c r="G35" s="9">
        <f t="shared" si="12"/>
        <v>1.7345668912297183</v>
      </c>
      <c r="H35" s="9">
        <f t="shared" si="12"/>
        <v>4.3364172280742963</v>
      </c>
      <c r="I35" s="9">
        <f t="shared" si="12"/>
        <v>8.6728344561485926</v>
      </c>
      <c r="J35" s="9">
        <f t="shared" si="12"/>
        <v>17.345668912297185</v>
      </c>
      <c r="K35" s="9">
        <f t="shared" si="12"/>
        <v>21.682086140371478</v>
      </c>
      <c r="L35" s="9">
        <f t="shared" si="12"/>
        <v>43.364172280742956</v>
      </c>
      <c r="M35" s="9">
        <f t="shared" si="12"/>
        <v>86.728344561485912</v>
      </c>
      <c r="N35" s="9">
        <f t="shared" si="12"/>
        <v>173.45668912297182</v>
      </c>
      <c r="O35" s="9">
        <f t="shared" si="12"/>
        <v>433.64172280742963</v>
      </c>
      <c r="P35" s="9">
        <f t="shared" si="12"/>
        <v>867.28344561485926</v>
      </c>
      <c r="Q35" s="9">
        <f t="shared" si="12"/>
        <v>8672.8344561485919</v>
      </c>
    </row>
    <row r="36" spans="1:17">
      <c r="A36" s="3">
        <v>615840</v>
      </c>
      <c r="B36" s="8">
        <f t="shared" si="10"/>
        <v>121.92</v>
      </c>
      <c r="C36">
        <v>4</v>
      </c>
      <c r="D36" s="6">
        <f t="shared" si="11"/>
        <v>0.86487000000000003</v>
      </c>
      <c r="E36">
        <v>0.68100000000000005</v>
      </c>
      <c r="F36" s="9">
        <f t="shared" si="13"/>
        <v>0.82695241760563731</v>
      </c>
      <c r="G36" s="9">
        <f t="shared" si="12"/>
        <v>1.6539048352112746</v>
      </c>
      <c r="H36" s="9">
        <f t="shared" si="12"/>
        <v>4.1347620880281868</v>
      </c>
      <c r="I36" s="9">
        <f t="shared" si="12"/>
        <v>8.2695241760563736</v>
      </c>
      <c r="J36" s="9">
        <f t="shared" si="12"/>
        <v>16.539048352112747</v>
      </c>
      <c r="K36" s="9">
        <f t="shared" si="12"/>
        <v>20.673810440140933</v>
      </c>
      <c r="L36" s="9">
        <f t="shared" si="12"/>
        <v>41.347620880281866</v>
      </c>
      <c r="M36" s="9">
        <f t="shared" si="12"/>
        <v>82.695241760563732</v>
      </c>
      <c r="N36" s="9">
        <f t="shared" si="12"/>
        <v>165.39048352112746</v>
      </c>
      <c r="O36" s="9">
        <f t="shared" si="12"/>
        <v>413.47620880281869</v>
      </c>
      <c r="P36" s="9">
        <f t="shared" si="12"/>
        <v>826.95241760563738</v>
      </c>
      <c r="Q36" s="9">
        <f t="shared" si="12"/>
        <v>8269.5241760563731</v>
      </c>
    </row>
    <row r="37" spans="1:17">
      <c r="A37" s="3">
        <v>613850</v>
      </c>
      <c r="B37" s="8">
        <f t="shared" si="10"/>
        <v>152.4</v>
      </c>
      <c r="C37">
        <v>5</v>
      </c>
      <c r="D37" s="6">
        <f t="shared" si="11"/>
        <v>0.45466000000000001</v>
      </c>
      <c r="E37" s="7">
        <v>0.35799999999999998</v>
      </c>
      <c r="F37" s="9">
        <f t="shared" si="13"/>
        <v>0.75201842621166115</v>
      </c>
      <c r="G37" s="9">
        <f t="shared" si="12"/>
        <v>1.5040368524233223</v>
      </c>
      <c r="H37" s="9">
        <f t="shared" si="12"/>
        <v>3.7600921310583062</v>
      </c>
      <c r="I37" s="9">
        <f t="shared" si="12"/>
        <v>7.5201842621166124</v>
      </c>
      <c r="J37" s="9">
        <f t="shared" si="12"/>
        <v>15.040368524233225</v>
      </c>
      <c r="K37" s="9">
        <f t="shared" si="12"/>
        <v>18.800460655291531</v>
      </c>
      <c r="L37" s="9">
        <f t="shared" si="12"/>
        <v>37.600921310583061</v>
      </c>
      <c r="M37" s="9">
        <f t="shared" si="12"/>
        <v>75.201842621166122</v>
      </c>
      <c r="N37" s="9">
        <f t="shared" si="12"/>
        <v>150.40368524233224</v>
      </c>
      <c r="O37" s="9">
        <f t="shared" si="12"/>
        <v>376.00921310583061</v>
      </c>
      <c r="P37" s="9">
        <f t="shared" si="12"/>
        <v>752.01842621166122</v>
      </c>
      <c r="Q37" s="9">
        <f t="shared" si="12"/>
        <v>7520.1842621166115</v>
      </c>
    </row>
    <row r="38" spans="1:17">
      <c r="A38" s="3">
        <v>611360</v>
      </c>
      <c r="B38" s="8">
        <f t="shared" si="10"/>
        <v>152.4</v>
      </c>
      <c r="C38">
        <v>5</v>
      </c>
      <c r="D38" s="6">
        <f t="shared" si="11"/>
        <v>0.63500000000000001</v>
      </c>
      <c r="E38" s="7">
        <v>0.5</v>
      </c>
      <c r="F38" s="9">
        <f t="shared" si="13"/>
        <v>0.71713016804748864</v>
      </c>
      <c r="G38" s="9">
        <f t="shared" si="12"/>
        <v>1.4342603360949773</v>
      </c>
      <c r="H38" s="9">
        <f t="shared" si="12"/>
        <v>3.5856508402374434</v>
      </c>
      <c r="I38" s="9">
        <f t="shared" si="12"/>
        <v>7.1713016804748868</v>
      </c>
      <c r="J38" s="9">
        <f t="shared" si="12"/>
        <v>14.342603360949774</v>
      </c>
      <c r="K38" s="9">
        <f t="shared" si="12"/>
        <v>17.928254201187219</v>
      </c>
      <c r="L38" s="9">
        <f t="shared" si="12"/>
        <v>35.856508402374438</v>
      </c>
      <c r="M38" s="9">
        <f t="shared" si="12"/>
        <v>71.713016804748875</v>
      </c>
      <c r="N38" s="9">
        <f t="shared" si="12"/>
        <v>143.42603360949775</v>
      </c>
      <c r="O38" s="9">
        <f t="shared" si="12"/>
        <v>358.56508402374436</v>
      </c>
      <c r="P38" s="9">
        <f t="shared" si="12"/>
        <v>717.13016804748872</v>
      </c>
      <c r="Q38" s="9">
        <f t="shared" si="12"/>
        <v>7171.3016804748859</v>
      </c>
    </row>
    <row r="39" spans="1:17">
      <c r="A39" s="3">
        <v>615850</v>
      </c>
      <c r="B39" s="8">
        <f t="shared" si="10"/>
        <v>152.4</v>
      </c>
      <c r="C39">
        <v>5</v>
      </c>
      <c r="D39" s="6">
        <f t="shared" si="11"/>
        <v>0.86487000000000003</v>
      </c>
      <c r="E39">
        <v>0.68100000000000005</v>
      </c>
      <c r="F39" s="9">
        <f t="shared" si="13"/>
        <v>0.68486534564011115</v>
      </c>
      <c r="G39" s="9">
        <f t="shared" si="12"/>
        <v>1.3697306912802223</v>
      </c>
      <c r="H39" s="9">
        <f t="shared" si="12"/>
        <v>3.4243267282005561</v>
      </c>
      <c r="I39" s="9">
        <f t="shared" si="12"/>
        <v>6.8486534564011121</v>
      </c>
      <c r="J39" s="9">
        <f t="shared" si="12"/>
        <v>13.697306912802224</v>
      </c>
      <c r="K39" s="9">
        <f t="shared" si="12"/>
        <v>17.121633641002781</v>
      </c>
      <c r="L39" s="9">
        <f t="shared" si="12"/>
        <v>34.243267282005561</v>
      </c>
      <c r="M39" s="9">
        <f t="shared" si="12"/>
        <v>68.486534564011123</v>
      </c>
      <c r="N39" s="9">
        <f t="shared" si="12"/>
        <v>136.97306912802225</v>
      </c>
      <c r="O39" s="9">
        <f t="shared" si="12"/>
        <v>342.43267282005559</v>
      </c>
      <c r="P39" s="9">
        <f t="shared" si="12"/>
        <v>684.86534564011117</v>
      </c>
      <c r="Q39" s="9">
        <f t="shared" si="12"/>
        <v>6848.6534564011108</v>
      </c>
    </row>
    <row r="40" spans="1:17">
      <c r="A40" s="3">
        <v>693450</v>
      </c>
      <c r="B40" s="8">
        <f t="shared" si="10"/>
        <v>152.4</v>
      </c>
      <c r="C40">
        <v>5</v>
      </c>
      <c r="D40" s="6">
        <f t="shared" si="11"/>
        <v>0.95250000000000001</v>
      </c>
      <c r="E40" s="7">
        <v>0.75</v>
      </c>
      <c r="F40" s="9">
        <f t="shared" si="13"/>
        <v>0.67478648287248588</v>
      </c>
      <c r="G40" s="9">
        <f t="shared" si="12"/>
        <v>1.3495729657449718</v>
      </c>
      <c r="H40" s="9">
        <f t="shared" si="12"/>
        <v>3.3739324143624301</v>
      </c>
      <c r="I40" s="9">
        <f t="shared" si="12"/>
        <v>6.7478648287248602</v>
      </c>
      <c r="J40" s="9">
        <f t="shared" si="12"/>
        <v>13.49572965744972</v>
      </c>
      <c r="K40" s="9">
        <f t="shared" si="12"/>
        <v>16.869662071812151</v>
      </c>
      <c r="L40" s="9">
        <f t="shared" si="12"/>
        <v>33.739324143624302</v>
      </c>
      <c r="M40" s="9">
        <f t="shared" si="12"/>
        <v>67.478648287248603</v>
      </c>
      <c r="N40" s="9">
        <f t="shared" si="12"/>
        <v>134.95729657449721</v>
      </c>
      <c r="O40" s="9">
        <f t="shared" si="12"/>
        <v>337.39324143624299</v>
      </c>
      <c r="P40" s="9">
        <f t="shared" si="12"/>
        <v>674.78648287248598</v>
      </c>
      <c r="Q40" s="9">
        <f t="shared" si="12"/>
        <v>6747.8648287248589</v>
      </c>
    </row>
    <row r="41" spans="1:17">
      <c r="A41" s="3">
        <v>613860</v>
      </c>
      <c r="B41" s="8">
        <f t="shared" si="10"/>
        <v>182.88</v>
      </c>
      <c r="C41">
        <v>6</v>
      </c>
      <c r="D41" s="6">
        <f t="shared" si="11"/>
        <v>0.45466000000000001</v>
      </c>
      <c r="E41" s="7">
        <v>0.35799999999999998</v>
      </c>
      <c r="F41" s="9">
        <f t="shared" si="13"/>
        <v>0.64254891652588553</v>
      </c>
      <c r="G41" s="9">
        <f t="shared" si="12"/>
        <v>1.2850978330517711</v>
      </c>
      <c r="H41" s="9">
        <f t="shared" si="12"/>
        <v>3.2127445826294276</v>
      </c>
      <c r="I41" s="9">
        <f t="shared" si="12"/>
        <v>6.4254891652588553</v>
      </c>
      <c r="J41" s="9">
        <f t="shared" si="12"/>
        <v>12.850978330517711</v>
      </c>
      <c r="K41" s="9">
        <f t="shared" si="12"/>
        <v>16.063722913147135</v>
      </c>
      <c r="L41" s="9">
        <f t="shared" si="12"/>
        <v>32.12744582629427</v>
      </c>
      <c r="M41" s="9">
        <f t="shared" si="12"/>
        <v>64.25489165258854</v>
      </c>
      <c r="N41" s="9">
        <f t="shared" si="12"/>
        <v>128.50978330517708</v>
      </c>
      <c r="O41" s="9">
        <f t="shared" si="12"/>
        <v>321.27445826294274</v>
      </c>
      <c r="P41" s="9">
        <f t="shared" si="12"/>
        <v>642.54891652588549</v>
      </c>
      <c r="Q41" s="9">
        <f t="shared" si="12"/>
        <v>6425.4891652588549</v>
      </c>
    </row>
    <row r="42" spans="1:17">
      <c r="A42" s="3">
        <v>615860</v>
      </c>
      <c r="B42" s="8">
        <f t="shared" si="10"/>
        <v>182.88</v>
      </c>
      <c r="C42">
        <v>6</v>
      </c>
      <c r="D42" s="6">
        <f t="shared" si="11"/>
        <v>0.63500000000000001</v>
      </c>
      <c r="E42" s="7">
        <v>0.5</v>
      </c>
      <c r="F42" s="9">
        <f t="shared" si="13"/>
        <v>0.61347536805574177</v>
      </c>
      <c r="G42" s="9">
        <f t="shared" si="12"/>
        <v>1.2269507361114835</v>
      </c>
      <c r="H42" s="9">
        <f t="shared" si="12"/>
        <v>3.0673768402787087</v>
      </c>
      <c r="I42" s="9">
        <f t="shared" si="12"/>
        <v>6.1347536805574174</v>
      </c>
      <c r="J42" s="9">
        <f t="shared" si="12"/>
        <v>12.269507361114835</v>
      </c>
      <c r="K42" s="9">
        <f t="shared" si="12"/>
        <v>15.336884201393541</v>
      </c>
      <c r="L42" s="9">
        <f t="shared" si="12"/>
        <v>30.673768402787083</v>
      </c>
      <c r="M42" s="9">
        <f t="shared" si="12"/>
        <v>61.347536805574165</v>
      </c>
      <c r="N42" s="9">
        <f t="shared" si="12"/>
        <v>122.69507361114833</v>
      </c>
      <c r="O42" s="9">
        <f t="shared" si="12"/>
        <v>306.73768402787084</v>
      </c>
      <c r="P42" s="9">
        <f t="shared" si="12"/>
        <v>613.47536805574168</v>
      </c>
      <c r="Q42" s="9">
        <f t="shared" si="12"/>
        <v>6134.7536805574173</v>
      </c>
    </row>
    <row r="43" spans="1:17">
      <c r="A43" s="3">
        <v>615863</v>
      </c>
      <c r="B43" s="8">
        <f t="shared" si="10"/>
        <v>182.88</v>
      </c>
      <c r="C43">
        <v>6</v>
      </c>
      <c r="D43" s="6">
        <f t="shared" si="11"/>
        <v>0.86487000000000003</v>
      </c>
      <c r="E43">
        <v>0.68100000000000005</v>
      </c>
      <c r="F43" s="9">
        <f t="shared" si="13"/>
        <v>0.58658801604959376</v>
      </c>
      <c r="G43" s="9">
        <f t="shared" si="12"/>
        <v>1.1731760320991875</v>
      </c>
      <c r="H43" s="9">
        <f t="shared" si="12"/>
        <v>2.932940080247969</v>
      </c>
      <c r="I43" s="9">
        <f t="shared" si="12"/>
        <v>5.8658801604959381</v>
      </c>
      <c r="J43" s="9">
        <f t="shared" si="12"/>
        <v>11.731760320991876</v>
      </c>
      <c r="K43" s="9">
        <f t="shared" si="12"/>
        <v>14.664700401239843</v>
      </c>
      <c r="L43" s="9">
        <f t="shared" si="12"/>
        <v>29.329400802479686</v>
      </c>
      <c r="M43" s="9">
        <f t="shared" si="12"/>
        <v>58.658801604959372</v>
      </c>
      <c r="N43" s="9">
        <f t="shared" si="12"/>
        <v>117.31760320991874</v>
      </c>
      <c r="O43" s="9">
        <f t="shared" si="12"/>
        <v>293.29400802479688</v>
      </c>
      <c r="P43" s="9">
        <f t="shared" si="12"/>
        <v>586.58801604959376</v>
      </c>
      <c r="Q43" s="9">
        <f t="shared" si="12"/>
        <v>5865.8801604959381</v>
      </c>
    </row>
    <row r="44" spans="1:17">
      <c r="A44" s="3">
        <v>613880</v>
      </c>
      <c r="B44" s="8">
        <f t="shared" si="10"/>
        <v>243.84</v>
      </c>
      <c r="C44">
        <v>8</v>
      </c>
      <c r="D44" s="6">
        <f t="shared" si="11"/>
        <v>0.45466000000000001</v>
      </c>
      <c r="E44" s="7">
        <v>0.35799999999999998</v>
      </c>
      <c r="F44" s="9">
        <f t="shared" si="13"/>
        <v>0.50068876411259888</v>
      </c>
      <c r="G44" s="9">
        <f t="shared" si="12"/>
        <v>1.0013775282251978</v>
      </c>
      <c r="H44" s="9">
        <f t="shared" si="12"/>
        <v>2.5034438205629943</v>
      </c>
      <c r="I44" s="9">
        <f t="shared" si="12"/>
        <v>5.0068876411259886</v>
      </c>
      <c r="J44" s="9">
        <f t="shared" si="12"/>
        <v>10.013775282251977</v>
      </c>
      <c r="K44" s="9">
        <f t="shared" si="12"/>
        <v>12.517219102814972</v>
      </c>
      <c r="L44" s="9">
        <f t="shared" si="12"/>
        <v>25.034438205629943</v>
      </c>
      <c r="M44" s="9">
        <f t="shared" si="12"/>
        <v>50.068876411259886</v>
      </c>
      <c r="N44" s="9">
        <f t="shared" si="12"/>
        <v>100.13775282251977</v>
      </c>
      <c r="O44" s="9">
        <f t="shared" si="12"/>
        <v>250.34438205629948</v>
      </c>
      <c r="P44" s="9">
        <f t="shared" si="12"/>
        <v>500.68876411259896</v>
      </c>
      <c r="Q44" s="9">
        <f t="shared" si="12"/>
        <v>5006.8876411259889</v>
      </c>
    </row>
    <row r="45" spans="1:17">
      <c r="A45" s="3">
        <v>611380</v>
      </c>
      <c r="B45" s="8">
        <f t="shared" si="10"/>
        <v>243.84</v>
      </c>
      <c r="C45">
        <v>8</v>
      </c>
      <c r="D45" s="6">
        <f t="shared" si="11"/>
        <v>0.63500000000000001</v>
      </c>
      <c r="E45">
        <v>0.5</v>
      </c>
      <c r="F45" s="9">
        <f t="shared" si="13"/>
        <v>0.47888360275999103</v>
      </c>
      <c r="G45" s="9">
        <f t="shared" si="12"/>
        <v>0.95776720551998207</v>
      </c>
      <c r="H45" s="9">
        <f t="shared" si="12"/>
        <v>2.3944180137999553</v>
      </c>
      <c r="I45" s="9">
        <f t="shared" si="12"/>
        <v>4.7888360275999107</v>
      </c>
      <c r="J45" s="9">
        <f t="shared" si="12"/>
        <v>9.5776720551998213</v>
      </c>
      <c r="K45" s="9">
        <f t="shared" si="12"/>
        <v>11.972090068999776</v>
      </c>
      <c r="L45" s="9">
        <f t="shared" si="12"/>
        <v>23.944180137999552</v>
      </c>
      <c r="M45" s="9">
        <f t="shared" si="12"/>
        <v>47.888360275999105</v>
      </c>
      <c r="N45" s="9">
        <f t="shared" si="12"/>
        <v>95.77672055199821</v>
      </c>
      <c r="O45" s="9">
        <f t="shared" si="12"/>
        <v>239.44180137999555</v>
      </c>
      <c r="P45" s="9">
        <f t="shared" si="12"/>
        <v>478.88360275999111</v>
      </c>
      <c r="Q45" s="9">
        <f t="shared" si="12"/>
        <v>4788.8360275999103</v>
      </c>
    </row>
    <row r="46" spans="1:17">
      <c r="A46" s="3">
        <v>615380</v>
      </c>
      <c r="B46" s="8">
        <f t="shared" si="10"/>
        <v>243.84</v>
      </c>
      <c r="C46">
        <v>8</v>
      </c>
      <c r="D46" s="6">
        <f t="shared" si="11"/>
        <v>0.86487000000000003</v>
      </c>
      <c r="E46">
        <v>0.68100000000000005</v>
      </c>
      <c r="F46" s="9">
        <f t="shared" si="13"/>
        <v>0.45871808875538012</v>
      </c>
      <c r="G46" s="9">
        <f t="shared" si="13"/>
        <v>0.91743617751076023</v>
      </c>
      <c r="H46" s="9">
        <f t="shared" si="13"/>
        <v>2.2935904437769006</v>
      </c>
      <c r="I46" s="9">
        <f t="shared" si="13"/>
        <v>4.5871808875538012</v>
      </c>
      <c r="J46" s="9">
        <f t="shared" si="13"/>
        <v>9.1743617751076023</v>
      </c>
      <c r="K46" s="9">
        <f t="shared" si="13"/>
        <v>11.467952218884502</v>
      </c>
      <c r="L46" s="9">
        <f t="shared" si="13"/>
        <v>22.935904437769004</v>
      </c>
      <c r="M46" s="9">
        <f t="shared" si="13"/>
        <v>45.871808875538008</v>
      </c>
      <c r="N46" s="9">
        <f t="shared" si="13"/>
        <v>91.743617751076016</v>
      </c>
      <c r="O46" s="9">
        <f t="shared" si="13"/>
        <v>229.35904437769008</v>
      </c>
      <c r="P46" s="9">
        <f t="shared" si="13"/>
        <v>458.71808875538017</v>
      </c>
      <c r="Q46" s="9">
        <f t="shared" si="13"/>
        <v>4587.1808875538009</v>
      </c>
    </row>
    <row r="47" spans="1:17">
      <c r="A47" s="3">
        <v>611303</v>
      </c>
      <c r="B47" s="8">
        <f t="shared" si="10"/>
        <v>304.8</v>
      </c>
      <c r="C47">
        <v>10</v>
      </c>
      <c r="D47" s="6">
        <f t="shared" si="11"/>
        <v>0.63500000000000001</v>
      </c>
      <c r="E47">
        <v>0.5</v>
      </c>
      <c r="F47" s="9">
        <f t="shared" ref="F47:Q53" si="14">(F$2/(2*PI()*$B47))*(LN(((4*$B47)/$D47)))</f>
        <v>0.39475858798579344</v>
      </c>
      <c r="G47" s="9">
        <f t="shared" si="14"/>
        <v>0.78951717597158688</v>
      </c>
      <c r="H47" s="9">
        <f t="shared" si="14"/>
        <v>1.9737929399289675</v>
      </c>
      <c r="I47" s="9">
        <f t="shared" si="14"/>
        <v>3.9475858798579351</v>
      </c>
      <c r="J47" s="9">
        <f t="shared" si="14"/>
        <v>7.8951717597158702</v>
      </c>
      <c r="K47" s="9">
        <f t="shared" si="14"/>
        <v>9.8689646996448381</v>
      </c>
      <c r="L47" s="9">
        <f t="shared" si="14"/>
        <v>19.737929399289676</v>
      </c>
      <c r="M47" s="9">
        <f t="shared" si="14"/>
        <v>39.475858798579353</v>
      </c>
      <c r="N47" s="9">
        <f t="shared" si="14"/>
        <v>78.951717597158705</v>
      </c>
      <c r="O47" s="9">
        <f t="shared" si="14"/>
        <v>197.37929399289675</v>
      </c>
      <c r="P47" s="9">
        <f t="shared" si="14"/>
        <v>394.7585879857935</v>
      </c>
      <c r="Q47" s="9">
        <f t="shared" si="14"/>
        <v>3947.5858798579347</v>
      </c>
    </row>
    <row r="48" spans="1:17">
      <c r="A48" s="3">
        <v>615800</v>
      </c>
      <c r="B48" s="8">
        <f t="shared" si="10"/>
        <v>304.8</v>
      </c>
      <c r="C48">
        <v>10</v>
      </c>
      <c r="D48" s="6">
        <f t="shared" si="11"/>
        <v>0.86487000000000003</v>
      </c>
      <c r="E48">
        <v>0.68100000000000005</v>
      </c>
      <c r="F48" s="9">
        <f t="shared" si="14"/>
        <v>0.3786261767821047</v>
      </c>
      <c r="G48" s="9">
        <f t="shared" si="14"/>
        <v>0.75725235356420939</v>
      </c>
      <c r="H48" s="9">
        <f t="shared" si="14"/>
        <v>1.8931308839105239</v>
      </c>
      <c r="I48" s="9">
        <f t="shared" si="14"/>
        <v>3.7862617678210477</v>
      </c>
      <c r="J48" s="9">
        <f t="shared" si="14"/>
        <v>7.5725235356420955</v>
      </c>
      <c r="K48" s="9">
        <f t="shared" si="14"/>
        <v>9.4656544195526191</v>
      </c>
      <c r="L48" s="9">
        <f t="shared" si="14"/>
        <v>18.931308839105238</v>
      </c>
      <c r="M48" s="9">
        <f t="shared" si="14"/>
        <v>37.862617678210476</v>
      </c>
      <c r="N48" s="9">
        <f t="shared" si="14"/>
        <v>75.725235356420953</v>
      </c>
      <c r="O48" s="9">
        <f t="shared" si="14"/>
        <v>189.31308839105236</v>
      </c>
      <c r="P48" s="9">
        <f t="shared" si="14"/>
        <v>378.62617678210472</v>
      </c>
      <c r="Q48" s="9">
        <f t="shared" si="14"/>
        <v>3786.2617678210472</v>
      </c>
    </row>
    <row r="49" spans="1:18">
      <c r="A49" s="3">
        <v>693400</v>
      </c>
      <c r="B49" s="8">
        <f t="shared" si="10"/>
        <v>304.8</v>
      </c>
      <c r="C49">
        <v>10</v>
      </c>
      <c r="D49" s="6">
        <f t="shared" si="11"/>
        <v>0.95250000000000001</v>
      </c>
      <c r="E49">
        <v>0.75</v>
      </c>
      <c r="F49" s="9">
        <f t="shared" si="14"/>
        <v>0.37358674539829212</v>
      </c>
      <c r="G49" s="9">
        <f t="shared" si="14"/>
        <v>0.74717349079658424</v>
      </c>
      <c r="H49" s="9">
        <f t="shared" si="14"/>
        <v>1.8679337269914609</v>
      </c>
      <c r="I49" s="9">
        <f t="shared" si="14"/>
        <v>3.7358674539829217</v>
      </c>
      <c r="J49" s="9">
        <f t="shared" si="14"/>
        <v>7.4717349079658435</v>
      </c>
      <c r="K49" s="9">
        <f t="shared" si="14"/>
        <v>9.3396686349573041</v>
      </c>
      <c r="L49" s="9">
        <f t="shared" si="14"/>
        <v>18.679337269914608</v>
      </c>
      <c r="M49" s="9">
        <f t="shared" si="14"/>
        <v>37.358674539829217</v>
      </c>
      <c r="N49" s="9">
        <f t="shared" si="14"/>
        <v>74.717349079658433</v>
      </c>
      <c r="O49" s="9">
        <f t="shared" si="14"/>
        <v>186.79337269914606</v>
      </c>
      <c r="P49" s="9">
        <f t="shared" si="14"/>
        <v>373.58674539829212</v>
      </c>
      <c r="Q49" s="9">
        <f t="shared" si="14"/>
        <v>3735.8674539829212</v>
      </c>
    </row>
    <row r="50" spans="1:18">
      <c r="A50" s="3">
        <v>614400</v>
      </c>
      <c r="B50" s="8">
        <f t="shared" si="10"/>
        <v>304.8</v>
      </c>
      <c r="C50">
        <v>10</v>
      </c>
      <c r="D50" s="6">
        <f t="shared" si="11"/>
        <v>1.27</v>
      </c>
      <c r="E50">
        <v>1</v>
      </c>
      <c r="F50" s="9">
        <f t="shared" si="14"/>
        <v>0.35856508402374432</v>
      </c>
      <c r="G50" s="9">
        <f t="shared" si="14"/>
        <v>0.71713016804748864</v>
      </c>
      <c r="H50" s="9">
        <f t="shared" si="14"/>
        <v>1.7928254201187217</v>
      </c>
      <c r="I50" s="9">
        <f t="shared" si="14"/>
        <v>3.5856508402374434</v>
      </c>
      <c r="J50" s="9">
        <f t="shared" si="14"/>
        <v>7.1713016804748868</v>
      </c>
      <c r="K50" s="9">
        <f t="shared" si="14"/>
        <v>8.9641271005936094</v>
      </c>
      <c r="L50" s="9">
        <f t="shared" si="14"/>
        <v>17.928254201187219</v>
      </c>
      <c r="M50" s="9">
        <f t="shared" si="14"/>
        <v>35.856508402374438</v>
      </c>
      <c r="N50" s="9">
        <f t="shared" si="14"/>
        <v>71.713016804748875</v>
      </c>
      <c r="O50" s="9">
        <f t="shared" si="14"/>
        <v>179.28254201187218</v>
      </c>
      <c r="P50" s="9">
        <f t="shared" si="14"/>
        <v>358.56508402374436</v>
      </c>
      <c r="Q50" s="9">
        <f t="shared" si="14"/>
        <v>3585.6508402374429</v>
      </c>
    </row>
    <row r="51" spans="1:18">
      <c r="A51" s="3">
        <v>615812</v>
      </c>
      <c r="B51" s="8">
        <f t="shared" si="10"/>
        <v>365.76</v>
      </c>
      <c r="C51">
        <v>12</v>
      </c>
      <c r="D51" s="6">
        <f t="shared" si="11"/>
        <v>0.86487000000000003</v>
      </c>
      <c r="E51">
        <v>0.68100000000000005</v>
      </c>
      <c r="F51" s="9">
        <f t="shared" si="14"/>
        <v>0.32345526132650448</v>
      </c>
      <c r="G51" s="9">
        <f t="shared" si="14"/>
        <v>0.64691052265300897</v>
      </c>
      <c r="H51" s="9">
        <f t="shared" si="14"/>
        <v>1.6172763066325224</v>
      </c>
      <c r="I51" s="9">
        <f t="shared" si="14"/>
        <v>3.2345526132650448</v>
      </c>
      <c r="J51" s="9">
        <f t="shared" si="14"/>
        <v>6.4691052265300897</v>
      </c>
      <c r="K51" s="9">
        <f t="shared" si="14"/>
        <v>8.0863815331626121</v>
      </c>
      <c r="L51" s="9">
        <f t="shared" si="14"/>
        <v>16.172763066325224</v>
      </c>
      <c r="M51" s="9">
        <f t="shared" si="14"/>
        <v>32.345526132650448</v>
      </c>
      <c r="N51" s="9">
        <f t="shared" si="14"/>
        <v>64.691052265300897</v>
      </c>
      <c r="O51" s="9">
        <f t="shared" si="14"/>
        <v>161.72763066325223</v>
      </c>
      <c r="P51" s="9">
        <f t="shared" si="14"/>
        <v>323.45526132650446</v>
      </c>
      <c r="Q51" s="9">
        <f t="shared" si="14"/>
        <v>3234.5526132650448</v>
      </c>
    </row>
    <row r="52" spans="1:18">
      <c r="A52" s="3">
        <v>615412</v>
      </c>
      <c r="B52" s="8">
        <f t="shared" si="10"/>
        <v>365.76</v>
      </c>
      <c r="C52">
        <v>12</v>
      </c>
      <c r="D52" s="6">
        <f t="shared" si="11"/>
        <v>0.95250000000000001</v>
      </c>
      <c r="E52">
        <v>0.75</v>
      </c>
      <c r="F52" s="9">
        <f t="shared" si="14"/>
        <v>0.31925573517332734</v>
      </c>
      <c r="G52" s="9">
        <f t="shared" si="14"/>
        <v>0.63851147034665467</v>
      </c>
      <c r="H52" s="9">
        <f t="shared" si="14"/>
        <v>1.5962786758666367</v>
      </c>
      <c r="I52" s="9">
        <f t="shared" si="14"/>
        <v>3.1925573517332735</v>
      </c>
      <c r="J52" s="9">
        <f t="shared" si="14"/>
        <v>6.385114703466547</v>
      </c>
      <c r="K52" s="9">
        <f t="shared" si="14"/>
        <v>7.9813933793331833</v>
      </c>
      <c r="L52" s="9">
        <f t="shared" si="14"/>
        <v>15.962786758666367</v>
      </c>
      <c r="M52" s="9">
        <f t="shared" si="14"/>
        <v>31.925573517332733</v>
      </c>
      <c r="N52" s="9">
        <f t="shared" si="14"/>
        <v>63.851147034665466</v>
      </c>
      <c r="O52" s="9">
        <f t="shared" si="14"/>
        <v>159.62786758666365</v>
      </c>
      <c r="P52" s="9">
        <f t="shared" si="14"/>
        <v>319.25573517332731</v>
      </c>
      <c r="Q52" s="9">
        <f t="shared" si="14"/>
        <v>3192.5573517332737</v>
      </c>
    </row>
    <row r="53" spans="1:18">
      <c r="A53" s="3">
        <v>615815</v>
      </c>
      <c r="B53" s="8">
        <f t="shared" si="10"/>
        <v>457.2</v>
      </c>
      <c r="C53">
        <v>15</v>
      </c>
      <c r="D53" s="6">
        <f t="shared" si="11"/>
        <v>0.86487000000000003</v>
      </c>
      <c r="E53">
        <v>0.68100000000000005</v>
      </c>
      <c r="F53" s="9">
        <f t="shared" si="14"/>
        <v>0.26653201291307071</v>
      </c>
      <c r="G53" s="9">
        <f t="shared" si="14"/>
        <v>0.53306402582614143</v>
      </c>
      <c r="H53" s="9">
        <f t="shared" si="14"/>
        <v>1.3326600645653537</v>
      </c>
      <c r="I53" s="9">
        <f t="shared" si="14"/>
        <v>2.6653201291307074</v>
      </c>
      <c r="J53" s="9">
        <f t="shared" si="14"/>
        <v>5.3306402582614147</v>
      </c>
      <c r="K53" s="9">
        <f t="shared" si="14"/>
        <v>6.6633003228267684</v>
      </c>
      <c r="L53" s="9">
        <f t="shared" si="14"/>
        <v>13.326600645653537</v>
      </c>
      <c r="M53" s="9">
        <f t="shared" si="14"/>
        <v>26.653201291307074</v>
      </c>
      <c r="N53" s="9">
        <f t="shared" si="14"/>
        <v>53.306402582614147</v>
      </c>
      <c r="O53" s="9">
        <f t="shared" si="14"/>
        <v>133.26600645653539</v>
      </c>
      <c r="P53" s="9">
        <f t="shared" si="14"/>
        <v>266.53201291307079</v>
      </c>
      <c r="Q53" s="9">
        <f t="shared" si="14"/>
        <v>2665.3201291307073</v>
      </c>
    </row>
    <row r="54" spans="1:18">
      <c r="D54" s="6"/>
      <c r="L54" s="1"/>
    </row>
    <row r="55" spans="1:18">
      <c r="D55" s="6"/>
      <c r="L55" s="1"/>
    </row>
    <row r="56" spans="1:18">
      <c r="D56" s="6"/>
      <c r="L56" s="1"/>
    </row>
    <row r="57" spans="1:18">
      <c r="D57" s="6"/>
      <c r="L57" s="1"/>
    </row>
    <row r="61" spans="1:18">
      <c r="M61" t="s">
        <v>2</v>
      </c>
      <c r="R61" t="s">
        <v>3</v>
      </c>
    </row>
    <row r="71" spans="2:8" ht="18">
      <c r="C71" s="4" t="s">
        <v>8</v>
      </c>
    </row>
    <row r="72" spans="2:8">
      <c r="C72" s="5" t="s">
        <v>1</v>
      </c>
    </row>
    <row r="77" spans="2:8" ht="39.75" customHeight="1">
      <c r="B77" s="13" t="s">
        <v>9</v>
      </c>
      <c r="C77" s="14"/>
      <c r="D77" s="14"/>
      <c r="E77" s="14"/>
      <c r="F77" s="14"/>
      <c r="G77" s="14"/>
      <c r="H77" s="14"/>
    </row>
    <row r="81" spans="12:12">
      <c r="L81" s="2" t="s">
        <v>0</v>
      </c>
    </row>
  </sheetData>
  <mergeCells count="2">
    <mergeCell ref="F1:Q1"/>
    <mergeCell ref="B77:H77"/>
  </mergeCells>
  <hyperlinks>
    <hyperlink ref="L81" r:id="rId1"/>
    <hyperlink ref="C72" r:id="rId2"/>
  </hyperlinks>
  <pageMargins left="0.7" right="0.7" top="0.75" bottom="0.75" header="0.3" footer="0.3"/>
  <pageSetup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Resistance Calculation</vt:lpstr>
    </vt:vector>
  </TitlesOfParts>
  <Company>JBRC Consulting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Ground Rod Ristance Calculation</dc:title>
  <dc:subject>Ground Rod Ristance Calculation</dc:subject>
  <dc:creator>James A Bacher</dc:creator>
  <dc:description>Ground rod resistance calculation based on ground rod and soil resistance. No warranty or guaranties. use at your own risk. No copyrights protection requested. </dc:description>
  <cp:lastModifiedBy>James A Bacher</cp:lastModifiedBy>
  <dcterms:created xsi:type="dcterms:W3CDTF">2020-01-18T15:16:15Z</dcterms:created>
  <dcterms:modified xsi:type="dcterms:W3CDTF">2020-03-23T19:05:43Z</dcterms:modified>
</cp:coreProperties>
</file>